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artins.pukinskis\Desktop\Iepirkumi\2024\"/>
    </mc:Choice>
  </mc:AlternateContent>
  <xr:revisionPtr revIDLastSave="0" documentId="13_ncr:1_{C6982306-370C-4E54-A6D4-B9EE1E3A347B}" xr6:coauthVersionLast="47" xr6:coauthVersionMax="47" xr10:uidLastSave="{00000000-0000-0000-0000-000000000000}"/>
  <bookViews>
    <workbookView xWindow="-120" yWindow="0" windowWidth="14460" windowHeight="15585" xr2:uid="{00000000-000D-0000-FFFF-FFFF00000000}"/>
  </bookViews>
  <sheets>
    <sheet name="Lapa1" sheetId="1" r:id="rId1"/>
  </sheets>
  <definedNames>
    <definedName name="_xlnm._FilterDatabase" localSheetId="0" hidden="1">Lapa1!$A$2:$E$2</definedName>
  </definedNames>
  <calcPr calcId="191029"/>
  <customWorkbookViews>
    <customWorkbookView name="1. filtrs" guid="{794CD4AA-4590-4AB8-84D4-5803CF031C8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4" i="1" l="1"/>
  <c r="E569" i="1"/>
  <c r="E562" i="1"/>
  <c r="E561" i="1"/>
  <c r="E560" i="1"/>
  <c r="E559" i="1"/>
  <c r="E558" i="1"/>
  <c r="E557" i="1"/>
  <c r="E553" i="1"/>
  <c r="E552" i="1"/>
  <c r="E551" i="1"/>
  <c r="E550" i="1"/>
  <c r="E547" i="1"/>
  <c r="E546" i="1"/>
  <c r="E545" i="1"/>
  <c r="E544" i="1"/>
  <c r="E540" i="1"/>
  <c r="E538" i="1" s="1"/>
  <c r="E536" i="1"/>
  <c r="E535" i="1"/>
  <c r="E534" i="1"/>
  <c r="E533" i="1"/>
  <c r="E532" i="1"/>
  <c r="E529" i="1"/>
  <c r="E528" i="1"/>
  <c r="E524" i="1"/>
  <c r="E523" i="1"/>
  <c r="E522" i="1"/>
  <c r="E521" i="1"/>
  <c r="E520" i="1"/>
  <c r="E516" i="1"/>
  <c r="E515" i="1"/>
  <c r="E514" i="1"/>
  <c r="E513" i="1"/>
  <c r="E512" i="1"/>
  <c r="E511" i="1"/>
  <c r="E510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6" i="1"/>
  <c r="E475" i="1"/>
  <c r="E464" i="1"/>
  <c r="E462" i="1"/>
  <c r="E460" i="1"/>
  <c r="E458" i="1"/>
  <c r="E457" i="1"/>
  <c r="E455" i="1" s="1"/>
  <c r="E452" i="1"/>
  <c r="E451" i="1"/>
  <c r="E450" i="1"/>
  <c r="E449" i="1"/>
  <c r="E445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5" i="1"/>
  <c r="E424" i="1"/>
  <c r="E423" i="1"/>
  <c r="E422" i="1"/>
  <c r="E421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4" i="1"/>
  <c r="E403" i="1"/>
  <c r="E402" i="1"/>
  <c r="E401" i="1"/>
  <c r="E399" i="1"/>
  <c r="E398" i="1"/>
  <c r="E397" i="1"/>
  <c r="E395" i="1"/>
  <c r="E394" i="1"/>
  <c r="E393" i="1"/>
  <c r="E392" i="1"/>
  <c r="E391" i="1"/>
  <c r="E390" i="1"/>
  <c r="E389" i="1"/>
  <c r="C388" i="1"/>
  <c r="E388" i="1" s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6" i="1"/>
  <c r="E364" i="1"/>
  <c r="E363" i="1"/>
  <c r="E360" i="1"/>
  <c r="E359" i="1"/>
  <c r="E358" i="1"/>
  <c r="E357" i="1"/>
  <c r="E356" i="1"/>
  <c r="E355" i="1"/>
  <c r="E354" i="1"/>
  <c r="E353" i="1"/>
  <c r="E294" i="1"/>
  <c r="E293" i="1" s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6" i="1"/>
  <c r="E274" i="1"/>
  <c r="E273" i="1"/>
  <c r="E272" i="1"/>
  <c r="E271" i="1"/>
  <c r="E270" i="1"/>
  <c r="E269" i="1"/>
  <c r="E267" i="1"/>
  <c r="E264" i="1"/>
  <c r="E263" i="1"/>
  <c r="C262" i="1"/>
  <c r="E262" i="1" s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D235" i="1"/>
  <c r="E235" i="1" s="1"/>
  <c r="E234" i="1"/>
  <c r="E233" i="1"/>
  <c r="E232" i="1"/>
  <c r="E231" i="1"/>
  <c r="E230" i="1"/>
  <c r="E229" i="1"/>
  <c r="E228" i="1"/>
  <c r="E227" i="1"/>
  <c r="E224" i="1"/>
  <c r="E223" i="1"/>
  <c r="E204" i="1"/>
  <c r="E203" i="1" s="1"/>
  <c r="E159" i="1"/>
  <c r="E158" i="1" s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15" i="1"/>
  <c r="E111" i="1"/>
  <c r="E110" i="1"/>
  <c r="E109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1" i="1"/>
  <c r="E80" i="1"/>
  <c r="E79" i="1"/>
  <c r="E78" i="1"/>
  <c r="E77" i="1"/>
  <c r="E76" i="1"/>
  <c r="E75" i="1"/>
  <c r="C74" i="1"/>
  <c r="E74" i="1" s="1"/>
  <c r="E73" i="1"/>
  <c r="E72" i="1"/>
  <c r="E71" i="1"/>
  <c r="E70" i="1"/>
  <c r="E69" i="1"/>
  <c r="E68" i="1"/>
  <c r="E67" i="1"/>
  <c r="E66" i="1"/>
  <c r="E65" i="1"/>
  <c r="E64" i="1"/>
  <c r="E63" i="1"/>
  <c r="C62" i="1"/>
  <c r="E62" i="1" s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C48" i="1"/>
  <c r="E48" i="1" s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1"/>
  <c r="E22" i="1"/>
  <c r="E21" i="1"/>
  <c r="E20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531" i="1" l="1"/>
  <c r="C543" i="1"/>
  <c r="C526" i="1"/>
  <c r="E266" i="1"/>
  <c r="E556" i="1"/>
  <c r="E222" i="1"/>
  <c r="E302" i="1"/>
  <c r="E420" i="1"/>
  <c r="C519" i="1"/>
  <c r="E474" i="1"/>
  <c r="E478" i="1"/>
  <c r="E108" i="1"/>
  <c r="E428" i="1"/>
  <c r="E278" i="1"/>
  <c r="C505" i="1"/>
  <c r="E114" i="1"/>
  <c r="E362" i="1"/>
  <c r="C479" i="1"/>
  <c r="E83" i="1"/>
  <c r="E448" i="1"/>
  <c r="C549" i="1"/>
  <c r="E3" i="1"/>
  <c r="E352" i="1"/>
  <c r="E368" i="1"/>
  <c r="E226" i="1"/>
  <c r="E26" i="1"/>
  <c r="E542" i="1"/>
  <c r="E277" i="1" l="1"/>
</calcChain>
</file>

<file path=xl/sharedStrings.xml><?xml version="1.0" encoding="utf-8"?>
<sst xmlns="http://schemas.openxmlformats.org/spreadsheetml/2006/main" count="606" uniqueCount="575">
  <si>
    <t>Nr. p.k</t>
  </si>
  <si>
    <t>Cena bez PVN (par 1 vienību)</t>
  </si>
  <si>
    <t>Daudzums</t>
  </si>
  <si>
    <t>Kopā, bez PVN</t>
  </si>
  <si>
    <t>Laparaskopijas sistēma</t>
  </si>
  <si>
    <t>Deguna polīpu cilpas (Krauze, garums 25cm)(440000)</t>
  </si>
  <si>
    <t>Frazier veida sūkņa uzgalis - liekts, darba garums 10cm, kopējais 17.5cm, diametrs 2mm un 3mm (529207,529209)</t>
  </si>
  <si>
    <t>Klemme polipu noņemšanai no dzemdes kakla gar.245mm, darba garums 95mm, platums galam 6mm</t>
  </si>
  <si>
    <t>Endocervikālais spogulis</t>
  </si>
  <si>
    <t>Āķis IUS izņemšanai 26 cm</t>
  </si>
  <si>
    <t>2</t>
  </si>
  <si>
    <t>Funkcionālās gultas - ar pulti, elektriski regulējamas, ar sānu malām, riteņi ar centrālo bremzi, atbilstoši pārvietošanai nodaļas telpās,</t>
  </si>
  <si>
    <t>Dīvāns pacientu atpūtas istabā</t>
  </si>
  <si>
    <t>Lielais taktīlo disku komplekts. Dažādu izmēru.</t>
  </si>
  <si>
    <t>Terapeitiskais plastilīns. Baktericīds. Dažādu pakāpju stiprumu. (visvājāko, vājāko, vidēji stiprākais, stiprākais, visstiprākais)</t>
  </si>
  <si>
    <t>Peldēšanas nūdeles</t>
  </si>
  <si>
    <t>Ūdens aerobikas hanteles, M izmērs (pāris)</t>
  </si>
  <si>
    <t>Uzroči peldēšanai (pāris)</t>
  </si>
  <si>
    <t>Kvalitātes vadības sistēmu iekšējo auditoru kursi</t>
  </si>
  <si>
    <t>Bārdas dzenamais aparāts. Elektriskais, bezvadu.</t>
  </si>
  <si>
    <t>Dušas aizskari</t>
  </si>
  <si>
    <t>Ledusskapis. Bez saldētavas. Tilpums vismaz 200 l</t>
  </si>
  <si>
    <t>Ofisa galda lampas</t>
  </si>
  <si>
    <t>Mazā lifta priekštelpas kosmētiskais remonts. Abos stāvos.</t>
  </si>
  <si>
    <t>1slimnica.lv mājaslapas uzlabojumi</t>
  </si>
  <si>
    <t>Google Adwords / Displays</t>
  </si>
  <si>
    <t>Video filmēšana, montāža</t>
  </si>
  <si>
    <t>Drukas darbi</t>
  </si>
  <si>
    <t>Uzlīmes pacientu identifikācijai</t>
  </si>
  <si>
    <t>Rindu regulēšanas sistēmas licences</t>
  </si>
  <si>
    <t>Ārstu pieņemšanas laika tablo, risinājuma abonēšana</t>
  </si>
  <si>
    <t>Akka Laa, LAIPA mūzikas licences</t>
  </si>
  <si>
    <t>Tilde: Chatboot risinājuma abonešana</t>
  </si>
  <si>
    <t>SMS izsūtīšana</t>
  </si>
  <si>
    <t>Robotizētais atgādinājums</t>
  </si>
  <si>
    <t>E-pastu saziņa</t>
  </si>
  <si>
    <t>Reklāmas aktivitātes maksas pacientu piesaistē</t>
  </si>
  <si>
    <t>Reklāma ITV</t>
  </si>
  <si>
    <t>Reklāma reģionālajos laikrakstos</t>
  </si>
  <si>
    <t>Prezentāciju uzkodas</t>
  </si>
  <si>
    <t>Ziemassvētku pasākums un paciņas bērniem</t>
  </si>
  <si>
    <t>Jāņu pasākums</t>
  </si>
  <si>
    <t>Māsu diena, t.s māsu balvu pasniegšana</t>
  </si>
  <si>
    <t>Lielā talka</t>
  </si>
  <si>
    <t>Funkcionālās diagnostikas telpas vienkāršotā renovācija</t>
  </si>
  <si>
    <t>Interjera dizainu, koncepta veidošana</t>
  </si>
  <si>
    <t>Preces interjera dizainam</t>
  </si>
  <si>
    <t>Dators</t>
  </si>
  <si>
    <t>Portativais dators ar Msoffice</t>
  </si>
  <si>
    <t>Monitors</t>
  </si>
  <si>
    <t>Datorkomplēkts</t>
  </si>
  <si>
    <t>Portativais dators</t>
  </si>
  <si>
    <t>Programmatūra MS office</t>
  </si>
  <si>
    <t>UPS</t>
  </si>
  <si>
    <t>Datortehnikas rezerves daļas un piederumi</t>
  </si>
  <si>
    <t>Kartridži</t>
  </si>
  <si>
    <t>Printeru remontdarbi/apkalpošana</t>
  </si>
  <si>
    <t>Microsoft 365 Business Basic (1Y) licence</t>
  </si>
  <si>
    <t>Instalācijas materiāli (konektori, kabeli, SFP, LAN iekārtas, ak.bat  u.c.)</t>
  </si>
  <si>
    <t>Tīkla komutatori (GE)</t>
  </si>
  <si>
    <t>RVS apkalpošanas un remontdarbi</t>
  </si>
  <si>
    <t>Internet pieslēgums (esošais līgums ar SIA Emilia)</t>
  </si>
  <si>
    <t>Par informācijas centra sistēmas un telekomunikāciju pakalpojumu sniegšanu (esošais līgums ar TET)</t>
  </si>
  <si>
    <t>Mobilie sakari</t>
  </si>
  <si>
    <t>WiFi pakalpojumi (TET)</t>
  </si>
  <si>
    <t>AKKA/LAA ( Licence par Autoru Darbu izmantošanu)</t>
  </si>
  <si>
    <t>E-Pasts</t>
  </si>
  <si>
    <t>Windows Server Device CAL/</t>
  </si>
  <si>
    <t>SmartMedical papildus 3 iestādes filiāles. Noma uz 1 gadu</t>
  </si>
  <si>
    <t>Atbalsta līmenis “Attīstība”</t>
  </si>
  <si>
    <t>DATAMED Produkta (licences) nosaukums: DATAMED Diagnostikas informācijas sistēmas licences īre. Radioloģijas modulis. Līdz 10000 izmeklējumiem līdz 1 gadam/</t>
  </si>
  <si>
    <t>EDUS Sistēmas uzturēšana 1 gada periodam</t>
  </si>
  <si>
    <t>EDUS papildus licences</t>
  </si>
  <si>
    <t>Radiotelefons</t>
  </si>
  <si>
    <t>Mob. Telefons</t>
  </si>
  <si>
    <t>Mob. telefonu remomts</t>
  </si>
  <si>
    <t>IP videokamera</t>
  </si>
  <si>
    <t>Aranet Base Station PRO50, EU868</t>
  </si>
  <si>
    <t>Aranet T/RH Sensor IP42, EU868</t>
  </si>
  <si>
    <t>Lietotāju e-apmācību platforma Cloud Study (IT drošība) 70 lietotājiem</t>
  </si>
  <si>
    <t>1</t>
  </si>
  <si>
    <t>2024.GADĀ PLĀNOTO IEGĀDĀJAMO PREČU/PAKALPOJUMU SARAKSTS</t>
  </si>
  <si>
    <t xml:space="preserve">A1. </t>
  </si>
  <si>
    <t>EKG holteris H3+</t>
  </si>
  <si>
    <t>Pistole triecienviņļu terapijai (atbilstoši iekārtai)</t>
  </si>
  <si>
    <t>Šarko duša</t>
  </si>
  <si>
    <t>Rehacom licence</t>
  </si>
  <si>
    <t>Pārnēsājams skeilers ar galiņiem</t>
  </si>
  <si>
    <t>Air Flow sodas strūklas iekārta</t>
  </si>
  <si>
    <t>Auto refrakto pahimetro tonometrs</t>
  </si>
  <si>
    <t>Medicīniskie svari</t>
  </si>
  <si>
    <t>Tonometra manžete L izmērs</t>
  </si>
  <si>
    <t>Timpanometrs</t>
  </si>
  <si>
    <t>Automātiskā mazgāšanas-dezinfekcijas iekārta</t>
  </si>
  <si>
    <t>Programmatūra Philips MRI kardioloģisko izmeklējumu apstrādei</t>
  </si>
  <si>
    <t>Skalošanas sūknis</t>
  </si>
  <si>
    <t>Medicīnas ierīces jaunajiem pakalpojumiem un neplānotajiem bojājumiem</t>
  </si>
  <si>
    <t>Medicīnas ierīces jaunajiem pakalpojumiem</t>
  </si>
  <si>
    <t>31.2.</t>
  </si>
  <si>
    <t>Medicīnas ierīču neplānotajiem bojājumiem</t>
  </si>
  <si>
    <t>Datortomogrāfijas sistēma</t>
  </si>
  <si>
    <t>Elektroencefalogrāfijas sistēma</t>
  </si>
  <si>
    <t>Ultrasonogrāfijas sistēma EHO izmeklējumiem</t>
  </si>
  <si>
    <t>Defibrilators</t>
  </si>
  <si>
    <t>B2.</t>
  </si>
  <si>
    <t>Turbīnas uzgalis</t>
  </si>
  <si>
    <t>Leņķa uzgalis</t>
  </si>
  <si>
    <t>Zobārstniecības ķirurģiskie instrumenti</t>
  </si>
  <si>
    <t>Zobārstniecības plombējamie instrumenti</t>
  </si>
  <si>
    <t>Bajonetes tipa koagulācijas pincetes ar taisniem galiem</t>
  </si>
  <si>
    <t>Instruments ērču izņemšanai</t>
  </si>
  <si>
    <t>Trautman paracentēzes adata (154500)</t>
  </si>
  <si>
    <t>Endoskops 30 grādu, vismaz 15 cm garš (7228BA)</t>
  </si>
  <si>
    <t>Kirete 0, 00</t>
  </si>
  <si>
    <t>Bajonetes formas deguna pincetes (Janseen, 16.5cm) Kods K.Storz katalogā 426516</t>
  </si>
  <si>
    <t>Deguna polipu cilpas (Krauze garuma 25cm) Kods katalogā K Storz 440000</t>
  </si>
  <si>
    <t>Audu šķēres ar liektiem galiem, vismaz 15cm garas kods katalogā K.Storz 511615)</t>
  </si>
  <si>
    <t>Frazier veida sūkņa uzgalis - liekts, darba garums 10cm, kopējais 17.5, diametrs 2mm un 3mm( kods K.Storz katalogā 529207,529209)</t>
  </si>
  <si>
    <t>Laparoskopiskie adatturi, labais un kreisais, taisnais rokturis</t>
  </si>
  <si>
    <t>Robi klemme bipolārā</t>
  </si>
  <si>
    <t>Morselators</t>
  </si>
  <si>
    <t>Bipolārie rezektoskopijas darba instrumenti</t>
  </si>
  <si>
    <t>Histeroskopa knaibles biopsijai</t>
  </si>
  <si>
    <t>Blakesley Wild maigles 90 grādi uz augšu 456802</t>
  </si>
  <si>
    <t>vEicken antrum knaibles 586240</t>
  </si>
  <si>
    <t>vEicken antrum knaibles 586340</t>
  </si>
  <si>
    <t>Pasquini frontālā sinus kanile 641730</t>
  </si>
  <si>
    <t>Rhinoforce II kaulu izkniebēji uz augšu vērsti 651260</t>
  </si>
  <si>
    <t>Rhinoforce II kaulu izkniebēji uz augšu vērsti 651260L</t>
  </si>
  <si>
    <t>Rhinoforce II kaulu izkniebēji uz augšu vērsti 651260R</t>
  </si>
  <si>
    <t>HeuWiesen antrum grasping Forceps 653005</t>
  </si>
  <si>
    <t>Konteineri(ureteroskops,kanulēto skrūvju komplekts, traheostomija, asinsvadu, Holep instrumenti, morselators)</t>
  </si>
  <si>
    <t>Lipomas komplekti + konteineri</t>
  </si>
  <si>
    <t>Holepa nefroskops ar taisno darba kanālu.</t>
  </si>
  <si>
    <t>Holep darba instruments ar lāzerstīgas vadītāju</t>
  </si>
  <si>
    <t>Kīrurģiskās pincetes, šķēres ,adatturi, peāni, moskīti, šķēres, mazās audu šķērītes</t>
  </si>
  <si>
    <t>Laparoskopiskās logu klemmes</t>
  </si>
  <si>
    <t>Adenotomi bērniem</t>
  </si>
  <si>
    <t>Hem-o-lok klipatori Xl un L</t>
  </si>
  <si>
    <t>Papildus oftalmoloģijas komplektus kataraktām un plastikām</t>
  </si>
  <si>
    <t>Koagulācija+vads oftalmologiem</t>
  </si>
  <si>
    <t>Papildus LOR komplektus bērniem</t>
  </si>
  <si>
    <t>Artroskopijas komplekts</t>
  </si>
  <si>
    <t>224303 Wullstein needle, slight curve</t>
  </si>
  <si>
    <t>Protēžu komplektus</t>
  </si>
  <si>
    <t>Ķirurģiskie instrumenti jauniem pakalpojumiem un neplānotai esošo maiņai bojājumu gadījumā</t>
  </si>
  <si>
    <t>Uroloģisko laparaskopisko instrumentu kompekts</t>
  </si>
  <si>
    <t>Laparaskopiskais instrumentu komplekts</t>
  </si>
  <si>
    <t>Bāze instrumentu komplekts</t>
  </si>
  <si>
    <t>C3.</t>
  </si>
  <si>
    <t>Mediciniska kušetes</t>
  </si>
  <si>
    <t>Automatiski regulējama pacienta kušete  Ekg kabinetā</t>
  </si>
  <si>
    <t>Kušete</t>
  </si>
  <si>
    <t>Masāžas kušete ar regulējamu augstumu (ar roku balstiem)</t>
  </si>
  <si>
    <t>Pārvietojami ārstu galdiņi ar atvilktnēm izgatavoti pēc jau esošo galdiņu parauga</t>
  </si>
  <si>
    <t>Rokas balsts/statīvs asins ņemšanai</t>
  </si>
  <si>
    <t>Ratu galds (firma Ellman) ar 3 plauktiem iekārtam Surgitron EMC, piederumiem, dūmu nosūcējam un ar turētāju šļūtenēm.</t>
  </si>
  <si>
    <t>Krēsls – kušete, elektriski regulējamais,lai varētu veikt infūzijas. Ar papīra dvieļu turētāju un pagalvi. Ar ugunsdrošu polsterējumu un pārvalku.</t>
  </si>
  <si>
    <t>5</t>
  </si>
  <si>
    <t>Pacientu galdiņi / skapīši</t>
  </si>
  <si>
    <t>Pretizgulējumu matrači ar kompresoru, komplektā ar pārvalku izturīgu pret šķidrumiem.</t>
  </si>
  <si>
    <t>Aizsargājošs pieturēšanas cimds, M, L izmērs</t>
  </si>
  <si>
    <t>Slīdpalagi pacientu pārvietošanai 70x120</t>
  </si>
  <si>
    <t>Procedūru galds / pārsiešanas galds</t>
  </si>
  <si>
    <t>Daudzfunkcionālas nestuves paredzetas pacienta pacelšanai, pārvietošanai no virsmas uz virsmu, pacelšanai no gnīas.</t>
  </si>
  <si>
    <t>Transportrati</t>
  </si>
  <si>
    <t>Procedūru galdiņš</t>
  </si>
  <si>
    <t>Mayo tipa galds</t>
  </si>
  <si>
    <t>Krēsls bez riteņiem ar maināmu augstumu</t>
  </si>
  <si>
    <t>Operāciju galda plecu fiksatori 17.k. 1.zālē un 8.korpusa urologu zālē</t>
  </si>
  <si>
    <t>Gēla paliktņus, galvām un pēdām</t>
  </si>
  <si>
    <t>Medicīnas mēbeles jauniem pakalpojumiem un neplānotai esošo maiņai bojājumu gadījumā</t>
  </si>
  <si>
    <t>D4.</t>
  </si>
  <si>
    <t>Medicīniskais ledusskapis vakcīnu uzglabāšanai</t>
  </si>
  <si>
    <t>Ledusskapis procedūru kabinetam</t>
  </si>
  <si>
    <t>Ledusskapis</t>
  </si>
  <si>
    <t>E5.</t>
  </si>
  <si>
    <t>Biroja krēsli</t>
  </si>
  <si>
    <t>Datorkrēsls</t>
  </si>
  <si>
    <t>Biroja krēsls</t>
  </si>
  <si>
    <t>Ergonomisks krēsls darbām pie datora</t>
  </si>
  <si>
    <t>biroja krēsls</t>
  </si>
  <si>
    <t>Biroja krēsli postenī (11.nodaā, 4.nodaļa)</t>
  </si>
  <si>
    <t>Krēsli slimnīcas darbiniekiem</t>
  </si>
  <si>
    <t>Krēsli PVN darbiniekiem</t>
  </si>
  <si>
    <t>Nepieciešams ergonomisks biroja krēsls (103., 112., 111., 109., 206. kab.)</t>
  </si>
  <si>
    <t>Ergonomiskais kresls 3. kabineta doplerografistiem – sazināties ar DR.Liepiņu</t>
  </si>
  <si>
    <t>Krēsls - plastmasas, viegli kopjams.</t>
  </si>
  <si>
    <t>Krēsli ar riteņiem</t>
  </si>
  <si>
    <t>Dīvāni</t>
  </si>
  <si>
    <t>Garderobes skapīši ar diviem nodalījumiem.</t>
  </si>
  <si>
    <t>Darbiniekiem ir nepieciešami garderobes skapji.</t>
  </si>
  <si>
    <t>Drēbju skapji</t>
  </si>
  <si>
    <t>Sedlu krēsls</t>
  </si>
  <si>
    <t>Kāju paliktņi</t>
  </si>
  <si>
    <t>Drēbju statīvi, darbinieku garderobēs</t>
  </si>
  <si>
    <t>Drēbju pakaramais</t>
  </si>
  <si>
    <t>biroja skapis slēgta tipa ar atvilktnēm un plauktiem</t>
  </si>
  <si>
    <t>Galdi PVN darbiniekiem</t>
  </si>
  <si>
    <t>Rakstāmgalds (ķirurģijas klīnikas lietvedei nepieciešams lielāks galds)</t>
  </si>
  <si>
    <t>Divus darba galdus</t>
  </si>
  <si>
    <t>Pakāpšanās soliņš no izturīgas plastmasas vai tērauda ar gumijas virsmu , augstums un pamatnes diametrs ap 40 cm .</t>
  </si>
  <si>
    <t>Kāpnes (4pakāpieni) 13.,10.,8.,7.,12.,11.nodaļas</t>
  </si>
  <si>
    <t>Metāla plaukti- noliktavas plaukti aptuvenais izmērs 180x100x60(savstarpēji savietojami un atseviški) (aptiekas ēkas 1.stāva telpā ,kad atbrīvosies arhīva telpa)</t>
  </si>
  <si>
    <t>Kafijas galdiņš.</t>
  </si>
  <si>
    <t>Rati kravas pārvadāšanai</t>
  </si>
  <si>
    <t>Rati kravas pārvadāšanai. Izmērs ~90 cm x 70 cm</t>
  </si>
  <si>
    <t>Mazie platformas ratiņi med.preču pārvadāšanai telpās.</t>
  </si>
  <si>
    <t>viegli rati uz riteņiem preču pārvadāšanai poliklīnikas ievaros</t>
  </si>
  <si>
    <t>Sadzīves mēbeles</t>
  </si>
  <si>
    <t>Māmiņu istabu iekārtojums.</t>
  </si>
  <si>
    <t>Mēbeles podologa kabinetam - drēbju skapis, materiālu uzglabāšanas skapis, galds, instrumentu ratiņi, krēsli: ofisa, apmeklētāju.</t>
  </si>
  <si>
    <t>Pilotprojekts. Pacientu palātu seifi.</t>
  </si>
  <si>
    <t>Neparedzētie izdevumi sadzīves mēbeļu iegādei</t>
  </si>
  <si>
    <t>F6.</t>
  </si>
  <si>
    <t>Sporta preces</t>
  </si>
  <si>
    <t>IGLU komplekts ar vismaz 7 pamatnēm</t>
  </si>
  <si>
    <t>Līdzsvara Akmeņu komplekts</t>
  </si>
  <si>
    <t>Sensorā adatu bumba, Ø ~ 8 cm</t>
  </si>
  <si>
    <t>Eggball, Ø 55 cm</t>
  </si>
  <si>
    <t>Elastīga fitnesa lenta, krosfita treniņiem.(Spēka gumija) Apaļas formas. Pretestība 45 kg</t>
  </si>
  <si>
    <t>Elastīga fitnesa lenta, krosfita treniņiem. (Spēka gumija) Apaļas formas. Pretestība 25 kg</t>
  </si>
  <si>
    <t>Elastīga fitnesa lenta, krosfita treniņiem.(Spēka gumija) Apaļas formas. Pretestība 35 kg</t>
  </si>
  <si>
    <t>Thera-Band cilpveida gumija ar manžetēm. Vāja pretestība</t>
  </si>
  <si>
    <t>Thera-Band cilpveida gumija ar manžetēm. Vidēja pretestība</t>
  </si>
  <si>
    <t>Thera-Band cilpveida gumija ar manžetēm. Vidēji stipra pretestība</t>
  </si>
  <si>
    <t>Thera-Band cilpveida gumija ar manžetēm. Stipra pretestība</t>
  </si>
  <si>
    <t>Vingrošanas bumba, Ø 45 cm</t>
  </si>
  <si>
    <t>Līdzsvara ezis, Ø 16 cm. Komplektā 2 gab.</t>
  </si>
  <si>
    <t>Līdzsvara ezis, Ø 18,5 cm. Komplektā 2 gab.</t>
  </si>
  <si>
    <t>Līdzsvara ezis GEO, Ø 16 cm. Komplektā 2 gab.</t>
  </si>
  <si>
    <t>Pašmasāžas rullis ar reljefu. Garums ~ 30 cm, Ø 15 cm.</t>
  </si>
  <si>
    <t>Aktivitātes riņķi, Ø 16,4 cm. Komplektā 24 gab.</t>
  </si>
  <si>
    <t>Rotējošs līdzsvara disks, Ø 25 cm.</t>
  </si>
  <si>
    <t>Teipu šķēres</t>
  </si>
  <si>
    <t>Smaguma manžete 0,75 kg. Komplektā 2 gab.</t>
  </si>
  <si>
    <t>Ķīļveida pozicionēšanas spilvens, izmērs ~ 37 x 37 x 7 cm</t>
  </si>
  <si>
    <t>Vingrošanas paklājs, airex tipa vai analogs. Izmērs +/- 5 cm. 180 x 60 x 1 cm</t>
  </si>
  <si>
    <t>Stepa sols (3 līmeņu)</t>
  </si>
  <si>
    <t>Slīdvirsma ​FLOWIN - Physio</t>
  </si>
  <si>
    <t>Fitnesa svaru nūja 2 kg</t>
  </si>
  <si>
    <t>Fitnesa svaru nūja 4 kg</t>
  </si>
  <si>
    <t>Mini treniņu barjera. Komplektā 6 gab.</t>
  </si>
  <si>
    <t>SPORTA PRECES BASEINAM</t>
  </si>
  <si>
    <t>Ūdens aerobikas hanteles, L izmērs (pāris)</t>
  </si>
  <si>
    <t>Roku pleznas (izmērs - universāls) (pāris)</t>
  </si>
  <si>
    <t>Pledcimdi (bez pirkstiem, ar nošūtām malām, izmērs - M) (pāris)</t>
  </si>
  <si>
    <t>Bumba ūdens aerobikai, Ø ~ 20 cm</t>
  </si>
  <si>
    <t>Peldriņķis mazuļiem ( no 6 mēnešiem līdz 4 gadiem)</t>
  </si>
  <si>
    <t>Peldriņķis, (bērniem no 3 līdz 6 gadiem)</t>
  </si>
  <si>
    <t>Peldēšanas dēlis (izmēri ~ 47 cm x 30 cm x 4 cm/ +- 10 cm)</t>
  </si>
  <si>
    <t>Niršanas riņķi, Ø ~ 20 cm. Komplektā 4 gab.</t>
  </si>
  <si>
    <t>Peldēšanas rullis</t>
  </si>
  <si>
    <t>G7.</t>
  </si>
  <si>
    <t>Mīkstais inventārs</t>
  </si>
  <si>
    <t>Frotē dvieļi 50 cm x 100 cm</t>
  </si>
  <si>
    <t>Sega 140 cm x 200 cm. Materiāls: Kokvilna.</t>
  </si>
  <si>
    <t>Spilvendrānas 50 cm x 70 cm</t>
  </si>
  <si>
    <t>Spilveni 50 x 70 cm</t>
  </si>
  <si>
    <t>Mops grīdai</t>
  </si>
  <si>
    <t>Mikrošķiedru lupatas zaļas</t>
  </si>
  <si>
    <t>Mikrošķiedru lupatas zilas</t>
  </si>
  <si>
    <t>Mikrošķiedru lupatas sarkanas</t>
  </si>
  <si>
    <t>Mopi grīdai</t>
  </si>
  <si>
    <t>Sienas mops</t>
  </si>
  <si>
    <t>Mopi grīdam</t>
  </si>
  <si>
    <t>Mikrošķiedras Lupatiņas</t>
  </si>
  <si>
    <t>Papildu logu tīrīšanas MOP lupatiņas</t>
  </si>
  <si>
    <t>H8.</t>
  </si>
  <si>
    <t>Darba apavi</t>
  </si>
  <si>
    <t>I9.</t>
  </si>
  <si>
    <t>Papīra dvieļu turētāji</t>
  </si>
  <si>
    <t>Roku dvieļu kastes Katrin</t>
  </si>
  <si>
    <t>Tualetes papīra turētāji</t>
  </si>
  <si>
    <t>Ziepju dozatori</t>
  </si>
  <si>
    <t>Profesionālās nagu šķēru un knaibļu komplekts.</t>
  </si>
  <si>
    <t>Matu giešanas šķēres</t>
  </si>
  <si>
    <t>Plastmas pudele ūdenim</t>
  </si>
  <si>
    <t>Ratiņi Wasty/atkritumu maisu turētāji</t>
  </si>
  <si>
    <t>Atkritumu tvertnes ar pedāli medicīnisko 50 L</t>
  </si>
  <si>
    <t>Nepieciešamas pedāļu tvertnes (16L) bīstamajiem atkritumiem apskates telpā</t>
  </si>
  <si>
    <t>Arhīva kārbas 230x370x180</t>
  </si>
  <si>
    <t>uzlīmes, tetovējumi -bērniem par labu uzvedību apmeklējot lor vai kādu citu speciālistu</t>
  </si>
  <si>
    <t>Uzkopšanas rati. Komplektā ietilpst: 
 1) mopa ūdens nospiedējs;
 2) plastmasas spaiņi, 25 l - 2 gab.;
 3) atkritumu maisa turētājs ar paliktni no nerūsējošā tērauda.
 4) plauktiņš uzkopšanas inventāram.
 Svars: 10 kg.</t>
  </si>
  <si>
    <t>Kompakti ratiņi telpu uzkopšanai. Garums:710mm; augstums: 960mm; platums: 430mm</t>
  </si>
  <si>
    <t>Uzkopšanas rati</t>
  </si>
  <si>
    <t>Grabulis</t>
  </si>
  <si>
    <t>Zobu riņķis, zīdaiņiem.</t>
  </si>
  <si>
    <t>Zeķu uzvilcējs</t>
  </si>
  <si>
    <t>Ergonomisks kāju balsts</t>
  </si>
  <si>
    <t>Burku atvērējs</t>
  </si>
  <si>
    <t>Rakstāmpiederumu turētājs.</t>
  </si>
  <si>
    <t>Koka augļu komplekts ar koka nazi.</t>
  </si>
  <si>
    <t>Taktīlo figūru komplekts</t>
  </si>
  <si>
    <t>Ģeometrisku formu šķirotājs (dažādas formas)</t>
  </si>
  <si>
    <t>Stāstu kartiņas</t>
  </si>
  <si>
    <t>Rotaļlieta - trauciņu piramīda</t>
  </si>
  <si>
    <t>Ergonomiskais gaļas nazis</t>
  </si>
  <si>
    <t>Dažādas kancelejas preces (mulinē diegi, ūdens krāsas, krāsainais papīrs, kreppapīrs, šenila stieples, pasteļkrītiņi)</t>
  </si>
  <si>
    <t>Karote at papildus rokturi</t>
  </si>
  <si>
    <t>Ārstiem nepieciešams galda pārklājs ar caurspīdīgu kabatu uz galda(izmērs: platums 60 cm; augstums 30cm).</t>
  </si>
  <si>
    <t>ISO 9001 Kvalitātes vadības sistēmas sertifikācijas audits</t>
  </si>
  <si>
    <t>Seminārs ISO 9001:2015 Standarta prasību interpretācija un skaidrojums (15 darbiniekiem)</t>
  </si>
  <si>
    <t>SUPERVĪZIJAS pakalpojumus ĪSAC sociālajiem darbiniekiem</t>
  </si>
  <si>
    <t>Kanisterapijas nodarbības ĪSAC klientiem</t>
  </si>
  <si>
    <t>Darba sludinājumi</t>
  </si>
  <si>
    <t>Mācības</t>
  </si>
  <si>
    <t>K10.</t>
  </si>
  <si>
    <t>Galda lampas</t>
  </si>
  <si>
    <t>Ledusskapis virtuvei</t>
  </si>
  <si>
    <t>Perforators akumulatora, Makita</t>
  </si>
  <si>
    <t xml:space="preserve">Marķēšanas printeri, Endoskopija. </t>
  </si>
  <si>
    <t>Temperatūras kontroles sistēma</t>
  </si>
  <si>
    <t>11.</t>
  </si>
  <si>
    <t>L12.</t>
  </si>
  <si>
    <t>Virsmāsas, vadītāju kabinetus un procedūru kabinetu 2.nodaļā (3.stāvs) aprīkot ar kondicionieriem</t>
  </si>
  <si>
    <t>Kondicionieri - 113., 115.k.</t>
  </si>
  <si>
    <t>Kondicionieri iztrūkstošajās vietās</t>
  </si>
  <si>
    <t>kondicionieris</t>
  </si>
  <si>
    <t>Kondicionieri (11.nodaļa pārsienamā telpa, endoskopija - abos kabinetos</t>
  </si>
  <si>
    <t>Kondicionieris</t>
  </si>
  <si>
    <t>Gaisa kondicionēšanas iekārta 20.kab.un 39.kab.</t>
  </si>
  <si>
    <t>Jauni kondicionieri 3.st virtuvē un konferenču zālē ( inventārs šīm telpām ir Ditas uzskaitē)</t>
  </si>
  <si>
    <t>Kondicionieris ārstu darba kabinetam pie datortomogrāfijas.</t>
  </si>
  <si>
    <t>23., 7., 8.korpusi- čīleru nomaiņa</t>
  </si>
  <si>
    <t>Kondicionieri ārsta kabinetam - 2 gab. Īpaši 207. ārsta kab. dienas stacionārs (sēž 3 ārsti un rezidenti) un 109 kab., kurā atrodas lāzeriekārtas.</t>
  </si>
  <si>
    <t>Kondicioniers dr.Kozlovskas kabinetām</t>
  </si>
  <si>
    <t>Kondicionieri zvanu centrs</t>
  </si>
  <si>
    <t>Žalūzijas</t>
  </si>
  <si>
    <t>vertikālās žalūzijas</t>
  </si>
  <si>
    <t>Nomainīt žalūzijas 11.nodaļā</t>
  </si>
  <si>
    <t>žalūzijas ginekologiem - gaismu necaurlaidīgas</t>
  </si>
  <si>
    <t>Žalūzijas trauku mazgāšanas telpā aptiekas 2.stāvā</t>
  </si>
  <si>
    <t>Žalūzijas 2.stāva 31.kab., 32.kab.</t>
  </si>
  <si>
    <t>Pielīmējiet aizsargs loksnes uz sienām: 1.stāvā - blakus 106.kabinetam, pašā gaiteņa galā; starp 116.kab. un 117.kab. 2.stāvā - pie lifta, blakus 6.pal., kur stāv netīrās veļas rati, 201.kab., starp 11 un 12pal., 3.pal.kreisā pusē pie izlietnes.</t>
  </si>
  <si>
    <t>Gerfloar sienas un stūru aizsardzība</t>
  </si>
  <si>
    <t>Linolejs</t>
  </si>
  <si>
    <t>333.,432. telpas</t>
  </si>
  <si>
    <t>Dušas telpa 4. stāvā</t>
  </si>
  <si>
    <t>Remonts 2.stāva 31.kab., 32.kab.</t>
  </si>
  <si>
    <t>Ap griestu ventilācijām plākšņu nomaiņa vai krāsošana</t>
  </si>
  <si>
    <t>Loga nomaiņa 0.st.</t>
  </si>
  <si>
    <t>Kosmētiskais remonts pie lifta - sienām nodauzīti stūri</t>
  </si>
  <si>
    <t>Kosmētiskais remonts galvenajās trepēs (sienas)</t>
  </si>
  <si>
    <t>Bruņinieku ielas puses trepju remonts</t>
  </si>
  <si>
    <t>Sienas aizsargpaneļi vietās, kur sienu sabojājuši krēsli (gandrīz visos kabinetos)</t>
  </si>
  <si>
    <t>Izlietne 005.k.</t>
  </si>
  <si>
    <t>Izlietnes nomaiņa 101.kab. (manipulāciju telpai)</t>
  </si>
  <si>
    <t>Automātiskās durvis uz galeriju (12.nodaļai un 11.nodaļai)</t>
  </si>
  <si>
    <t>Kosmētiskais remonts 19., 20. un 21.kab</t>
  </si>
  <si>
    <t>Margas</t>
  </si>
  <si>
    <t>Veco koka plauktu remonts 21.korp. 1.stāva arhīva plauktiem</t>
  </si>
  <si>
    <t>Apgaismojuma nomaiņa 
 - 21.korp 1.stāva arhīva telpa</t>
  </si>
  <si>
    <t>Stikla durvju remonts 7.kabinetā (Dita) LŪDZU ŠO NENORAIDĪT!!!</t>
  </si>
  <si>
    <t>garo gaiteņu veco logu nomaiņa - jo tie kuri ir divdaļīgi, tos ir grūti kopt - nav iespējams atvērt un iztīrīt vidus daļu no putekļiem</t>
  </si>
  <si>
    <t>2 stāva koridora linoleja nomaiņa</t>
  </si>
  <si>
    <t>20 korpusa telpas blakus Aptiekai - šo telpu pielāgošana un remonts aptiekas medicīnas preču noliktavai ,grīdas seguma, durvju aiļu pārveidi, attiecīgi citas durvis , krāsošana, logu remonts.</t>
  </si>
  <si>
    <t>Aptiekas (20 korpusa) arējās sienas apdares darbi</t>
  </si>
  <si>
    <t>Kapitālais remonts Rentgenoloģijas nodaļa prekštelpam 4 telpām.</t>
  </si>
  <si>
    <t>Jumtu remonts virs garajiem gaiteņiem</t>
  </si>
  <si>
    <t>Frēzetais asfalts bedru aizpildīšanai</t>
  </si>
  <si>
    <t>Centralizētajai ventilācijai nepieciešams remonts un regulēšana</t>
  </si>
  <si>
    <t>Lietus laikā pa logiem tek ūdens (tualete 1. un 2. stāvā, 210. kab., ieejā starp 1. un 2. stāvu, 3 pal. un 5 pal.)</t>
  </si>
  <si>
    <t>Apakšējām durvīm piestiprināt papildu vērtni, lai samazinātu dzirdēšanu kabinetā.</t>
  </si>
  <si>
    <t>Nokrāsot kāpnes no 1. līdz 2. stāvam (noberzta krāsa).</t>
  </si>
  <si>
    <t>Nokrāsot durvis ap rokturiem (ar nobružātu krāsu).</t>
  </si>
  <si>
    <t>Uzstādiet karstā un aukstā ūdens filtrus</t>
  </si>
  <si>
    <t>Jāuzstāda 8 gab. radiatora regulators un citi bojātie regulatori ir jāpārbauda un jānoregulē.</t>
  </si>
  <si>
    <t>Ārstiem, izmeklējumu telpām un palātām nepieciešama papildu gaisma/gaismas trūkums. Īpaši 6,8,9,11,12 palātās.</t>
  </si>
  <si>
    <t>Nepieciešamās invalīdu izsaukuma poga: pie ārdurvīm, invalīdu tualetē 1. un 2. stāvā.</t>
  </si>
  <si>
    <t>Uzstādīt med. personāla izsaukšanas pogu pie katras gultas.</t>
  </si>
  <si>
    <t>Organizēt autostāvvietu starp 16. un 17. korpusu.</t>
  </si>
  <si>
    <t>Nomainīt ārējā apgaismojuma lampu starp 16 un 17 ēkām,</t>
  </si>
  <si>
    <t>Nomazgāt 16. korpusa ēku, tā nekad netika mazgāta</t>
  </si>
  <si>
    <t>Pagrabā nepieciešams kapitālais remonts</t>
  </si>
  <si>
    <t>Teritorijas labiekārtošana. Bruģēšana</t>
  </si>
  <si>
    <t>Bruņinieku poliklīnika. "VIP" kabinetu modernizācija.</t>
  </si>
  <si>
    <t>2.korp. 10 kabineta remonts</t>
  </si>
  <si>
    <t>7.korpusa garā gaiteņa galā automātisko durvju remonts</t>
  </si>
  <si>
    <t>Balss izziņošanas sistēmas akumulatoru un barošanas bloku maiņa</t>
  </si>
  <si>
    <t>Grīdas parketa remonts 7.kabinetā un koridorī (Dita)</t>
  </si>
  <si>
    <t>Lielā baseina, baseina telpas, ģērbtuvju remonts. Uzstādot baseinā cieto pārklāju.</t>
  </si>
  <si>
    <t>004. kabineta kapitālais remonts</t>
  </si>
  <si>
    <t>Baseina apkures sistēmas atslēgšana no 23.korpusa</t>
  </si>
  <si>
    <t>Acu op.zāles izveide 8.korpusa, anesteziologu telpā</t>
  </si>
  <si>
    <t>Neparedzētie izdevumi precēm, pakalpojumiem un būvdarbiem</t>
  </si>
  <si>
    <t>Logu aplīmēšana ar līmplēvi</t>
  </si>
  <si>
    <t>Ventilācijas gaisu vadu tīrīšana un balansēšana</t>
  </si>
  <si>
    <t>Teritorijas labiekārtošana</t>
  </si>
  <si>
    <t>M13.</t>
  </si>
  <si>
    <t>Reklāma Facebook, Instagram</t>
  </si>
  <si>
    <t>SEO. Backlinku veidošana, satura un web lapas optimizācija</t>
  </si>
  <si>
    <t>Influenceru mārketings - instagram "ietekmētāji". Pakalpojumu virzīšana, popularizēšana</t>
  </si>
  <si>
    <t>Podkastu veidošana</t>
  </si>
  <si>
    <t>Slimnīcas prezentācijas izejošā faila izstrāde pēc jaunā 16:9 standarta</t>
  </si>
  <si>
    <t>Čeku ruļļi</t>
  </si>
  <si>
    <t>Pacienta ID aproces</t>
  </si>
  <si>
    <t>Rindu regulēšanas sistēmas kompanenšu remonts</t>
  </si>
  <si>
    <t>Reģistratūras paraksta planšetes. Risinājuma abonešanas maksa</t>
  </si>
  <si>
    <t>Saziņa ar pacientiem</t>
  </si>
  <si>
    <t>Maksas pakalpojumu celšana</t>
  </si>
  <si>
    <t>Reklāmas izvietojums pieturvietās</t>
  </si>
  <si>
    <t>Iekšējā un ārējā komunikācija</t>
  </si>
  <si>
    <t>Prezentreklāma - lentas pušķiem, pildspalvas, ilgadējo darbinieku aiziešanas kubi</t>
  </si>
  <si>
    <t>Slimnīcas ilggadējo darbinieku sveikšana</t>
  </si>
  <si>
    <t>Balle?</t>
  </si>
  <si>
    <t>Nodaļu iekšējā mikroklimata veicināšanas pasākumi</t>
  </si>
  <si>
    <t>Rentablāko nodaļu veicināšanas budžets</t>
  </si>
  <si>
    <t>Jauno speciālistu "onboarding" sveiciena dāvana</t>
  </si>
  <si>
    <t>Konferenču hibrīda nodrošinājums</t>
  </si>
  <si>
    <t>Intranet darbības nodrošināšana un pilnveidošana</t>
  </si>
  <si>
    <t>N14.</t>
  </si>
  <si>
    <t>15. korpusa projektēšana</t>
  </si>
  <si>
    <t>Durvju automātikas atjaunošana. 2 korpuss. Pieejamība</t>
  </si>
  <si>
    <t>DATORI</t>
  </si>
  <si>
    <t>Pašapkalpošanās kiosku projekts  caur LIAA</t>
  </si>
  <si>
    <t>P15.</t>
  </si>
  <si>
    <t>Dators (ar MSoffice)</t>
  </si>
  <si>
    <t>A3/A4 MB Multifunkc   printeris</t>
  </si>
  <si>
    <t>A3/A4 Multifunkc  krāsu printeris</t>
  </si>
  <si>
    <t>Multifunkc  printeris(Canon MF552dw)</t>
  </si>
  <si>
    <t>Printeris (Canon LBP233dw)</t>
  </si>
  <si>
    <t>FC-10-F200F-950-02-12,
FortiGate-200F 1 Year Unified Threat Protection (UTP) (IPS, Advanced Malware Protection, Application Control, Web &amp; Video Filtering, Antispam Service, and FortiCare Premium)</t>
  </si>
  <si>
    <t>FortiAP-221E 1 Year FortiCare Premium Support</t>
  </si>
  <si>
    <t>FortiAP-21D, 24x7 Premium FortiCare, 18 Devices</t>
  </si>
  <si>
    <t>FAP-221E-E (ar 2g atbalstu)</t>
  </si>
  <si>
    <t>papildus e-pasts (50gab)</t>
  </si>
  <si>
    <t>Telefonu centrāles CORAL II un diktofonu centra piesaistītā aprīkojuma un programmnodrošinājuma  apkalpošanas darbi. (esošais līgums ar FIS Communications)</t>
  </si>
  <si>
    <t>Televīzija (TET; 17xIPTV un 2xVirszēmes TV)</t>
  </si>
  <si>
    <t>Tehn.atbalsts (konsultācijas/darbi)</t>
  </si>
  <si>
    <t xml:space="preserve">SmartMedical </t>
  </si>
  <si>
    <t>Lielā iestādes paka – iestādes darbības nodrošināšana līdz 3 filiālēm (līdz trīs teritoriālām lokācijām un līdz 50 ārstniecības personām). Noma uz 1 gadu</t>
  </si>
  <si>
    <t>SmartMedical papildus 100 ārstniecības personas. Noma uz 1 gadu</t>
  </si>
  <si>
    <t>SmartMedical dienas stacionāra darbības nodrošināšana. Noma uz 1 gadu</t>
  </si>
  <si>
    <t>SmartMedical obligāto veselības pārbaužu moduļa darbības nodrošināšana. Noma uz 1 gadu</t>
  </si>
  <si>
    <t>SmartMedical stomatoloģijas moduļa darbības nodrošināšana. Noma uz 1 gadu</t>
  </si>
  <si>
    <t>SmartMedical atskaišu moduļa darbības nodrošināšana. Noma uz 1 gadu</t>
  </si>
  <si>
    <t>SmartMedical Personu Datu Aizsardzības moduļa darbības nodrošināšana. Noma uz 1 gadu</t>
  </si>
  <si>
    <t>SmartMedical operāciju plānošanas darbības nodrošināšana uz 1 gadu</t>
  </si>
  <si>
    <t>SmartMedical pacientu gaidītāju rindu apstrādes nodrošināšana uz 1 gadu</t>
  </si>
  <si>
    <t>SmartMedical - Integrācijas modulis ar kases sistēmām. Noma uz 1 gadu, par filiāli</t>
  </si>
  <si>
    <t>SmartMedical integrācijas modulis ar apdrošināšanas kompānijām - darījumu apstrādes tiešsaistē. Noma uz 1 gadu, par filiāli</t>
  </si>
  <si>
    <t>SmartMedical integrācijas modulis ar Nacionālo Veselības Dienestu. Noma uz 1 gadu, par filiāli</t>
  </si>
  <si>
    <t>SmartMedical integrācija modulis ar Laboratorijas Informācijas sistēmu. Noma uz 1 gadu, par filiāli</t>
  </si>
  <si>
    <t>SmartMedical integrācijas modulis ar Radioloģijas Informācijas sistēmu. Noma uz 1 gadu, par filiāli</t>
  </si>
  <si>
    <t>SmartMedical īsziņu izsūtīšanas modulis, par filiāli. Noma uz 1 gadu, par filiāli (ar izveidotajiem paplašinājumiem)</t>
  </si>
  <si>
    <t>SmartMedical integrācijas modulis ar e-Pierakstu sistēmu. Noma uz 1 gadu, par filiāli</t>
  </si>
  <si>
    <t>SmartMedical imtegrācijas modulis ar Zāļu Verifikācijas Organizācijas sistēmu noma uz 1 gadu, par filiāli</t>
  </si>
  <si>
    <t>SmartMedical inegrācijas modulis ar VVIS "E-veselība" (darba nespējas lapas, receptes). Noma uz 1 gadu</t>
  </si>
  <si>
    <t>SmartMedical inegrācijas modulis ar VVIS "E-veselība" (e-nosūtījumi). Noma uz 1 gadu</t>
  </si>
  <si>
    <t>SmartMedical integrācijas modulis ar EDS e-kvīts izvietošanai (26 e-kvīts darba vietas)</t>
  </si>
  <si>
    <t>e-pastu masveida izsūtīšana ar BITE EIS grozs IR  izveidots (pieslēgšanas maksai), darbi plānoti nodošanai 2023. 4Q</t>
  </si>
  <si>
    <t>Gaidītāju rindu informācijas migrācija vairākos posmos EIS NAV izveidots, darbi notiek no 2023.gada vasaras, plānots pabeigt līdz 2023.gada beigām.</t>
  </si>
  <si>
    <t>IZSTRĀDES DARBI (iesaku paredzēt indikatīvi 40% no 2024.gada budžeta (bez PVN)</t>
  </si>
  <si>
    <t>VISMA</t>
  </si>
  <si>
    <t>Horizon, HoP abonēšana periodam 05.04.2024.-04.04.2025.</t>
  </si>
  <si>
    <t>iBodes uzturēšana periodam 05.04.2024.-04.04.2025.</t>
  </si>
  <si>
    <t>Microstrategy (MSTR) platformas abonēšana periodam 22/12/2023 - 21/12/2024</t>
  </si>
  <si>
    <t>BI atbalsta līmeņa “Attīstība” abonēšana periodam 01/01/2024 - 31/12/2024</t>
  </si>
  <si>
    <t>MSTR papildus licences</t>
  </si>
  <si>
    <t>HoP Personāls+ (t.sk., Esmu iepazinies)</t>
  </si>
  <si>
    <t>Medicīnas iekārtu pārvaldības risinājums (uzturēšana/abonēšana gadā)</t>
  </si>
  <si>
    <t>RVS Horizon abonēšanas papildus lietotājs  (licence)</t>
  </si>
  <si>
    <t>IS attistība</t>
  </si>
  <si>
    <t>Atbalsts Horizon/HoP, MSTR pācelšanā uz jaunu serveri</t>
  </si>
  <si>
    <t>Licences 2xMS SERV, SQL(Horizon/HoP, MSTR pācelšanā uz jaunu serveri)</t>
  </si>
  <si>
    <t>DATAMED</t>
  </si>
  <si>
    <t>DATAMED Produkta (licences) nosaukums: DATAMED Diagnostikas informācijas sistēmas licences īre. Kardioloģijas modulis. Līdz 10000 izmeklējumiem līdz 1 gadam/</t>
  </si>
  <si>
    <t>Par  DICOM Modality Worklist pieslēgšanu (ierīkošana)</t>
  </si>
  <si>
    <t>Par  DICOM Modality Worklist pieslēgšanu (abonēšana)</t>
  </si>
  <si>
    <t>EDUS</t>
  </si>
  <si>
    <t>EDUS Programmēšanas darbi</t>
  </si>
  <si>
    <t>Licences 2xMS SERV, SQL (WinSERV 4x1000EUR; SQL Standard 2x4000EUR</t>
  </si>
  <si>
    <t>Temprtatūras kontroles sistēma</t>
  </si>
  <si>
    <t>Aranet4 PRO, EU868</t>
  </si>
  <si>
    <t>Aranet T-probe, 1.0 m, EU868</t>
  </si>
  <si>
    <t>Piekļuve HOP no ārpuses.</t>
  </si>
  <si>
    <t>WAF (SaaS), abonēšana, par 1 gadu</t>
  </si>
  <si>
    <t>Sertifikats HOPam, par 1 gadu</t>
  </si>
  <si>
    <t>IS (HOP) ārējais drošības dokumentācijas audits un ielaušanās tests.</t>
  </si>
  <si>
    <t>Ierīkošanas darbi</t>
  </si>
  <si>
    <t>15.13.</t>
  </si>
  <si>
    <t>Produkta (licences) nosaukums: ESET Endpoint Protection Standard jauna licence (mix&amp;mach: paka iekļauj Endpoint Antivirus, Mobile Security un File Security produktus (jānorāda skaits katram)/ Cena attiecas: tikai uz valsts, izglītības iestādēm un bezpeļņas organizācijām/ Jauninājumu saņemšanas termiņš: līdz 2026.g./ Licence paredzēta: 1 darbstacijai</t>
  </si>
  <si>
    <t>Splunk Enterprise - Term License with Standard Success Plan - GB/day  - 2 - 4 GB/day par 1GB</t>
  </si>
  <si>
    <t>Splunk Enterprise Security - Term License with Standard Success Plan - GB/day - 2 - 4 GB/day par 1GB</t>
  </si>
  <si>
    <t>Drošibas monitoringa sistēmas Splunk attistība/Infrastruktūras drošibas monitorings (SOC pakalpojums)</t>
  </si>
  <si>
    <t>FTM-ELIC-10 (Fortitoken,2FA)</t>
  </si>
  <si>
    <t>citi darbi/risinājumi drošibas jomā</t>
  </si>
  <si>
    <t>16.</t>
  </si>
  <si>
    <t>V/L Medicīnas preces</t>
  </si>
  <si>
    <t>Dezinfekcijas ,mazgāšanas un kopšanas līdzekļu iegāde</t>
  </si>
  <si>
    <t>Papildiepirkums V/L precēm un /vai medikamentiem</t>
  </si>
  <si>
    <t>Preces tirdzniecībai. Zobārsniecība + Rehabilitācija</t>
  </si>
  <si>
    <t>Traktortehnikas remonts</t>
  </si>
  <si>
    <t>Kanalizācijas tīklu tīrīšana un remontdarbi</t>
  </si>
  <si>
    <t>UPS iekārtu apkalpošana</t>
  </si>
  <si>
    <t>Par deratizācijas un dezinsekcijas veikšanu</t>
  </si>
  <si>
    <t>Santehnikas materiālu un piederumu iegāde</t>
  </si>
  <si>
    <t>Sadzīves tehnikas remonts</t>
  </si>
  <si>
    <t>1 500,00</t>
  </si>
  <si>
    <t>Peldbaseina servisa apkalpošana un dezinfekcijas līdzekļu piegāde</t>
  </si>
  <si>
    <t>Telefonu centrāles CORAL II un diktafonu centra piesaistītā aprīkojuma un programmnodrošinājuma apkalpošanas</t>
  </si>
  <si>
    <t>8 000,00</t>
  </si>
  <si>
    <t>Datortehnikas rezerves daļas, aksesuāri un ierīkošanas materiāli</t>
  </si>
  <si>
    <t>9 900,00</t>
  </si>
  <si>
    <t>Ķīmijas iegāde, tehniskā apkalpošana un remonts flotācijas istabai</t>
  </si>
  <si>
    <t>Par WiFi pakalpojuma nodrošināšanu</t>
  </si>
  <si>
    <t>4 000,00</t>
  </si>
  <si>
    <t>Šķidruma dzesēšanas, ventilācijas un kondicionēšanas iekārtu tehniskā apkope un remonts</t>
  </si>
  <si>
    <t>41 990,00</t>
  </si>
  <si>
    <t>Autostāvvietas vadības sistēmas apkalpošana</t>
  </si>
  <si>
    <t>20 000,00</t>
  </si>
  <si>
    <t>Līķu maisu iegāde</t>
  </si>
  <si>
    <t>5 000,00</t>
  </si>
  <si>
    <t>Apdrošināšanas brokera pakalpojumu sniegšana veselības apdrošināšanas iepirkumam</t>
  </si>
  <si>
    <t>Elektroenerģijas iegāde</t>
  </si>
  <si>
    <t>600 000</t>
  </si>
  <si>
    <t>Maināmo paklāju noma un servisa pakalpojumi</t>
  </si>
  <si>
    <t>9 990,00</t>
  </si>
  <si>
    <t>Veselības apdrošināšana</t>
  </si>
  <si>
    <t>140 000,00</t>
  </si>
  <si>
    <t>Ēdināšanas pakalpojumu nodrošināšana SIA “Rīgas 1.slimnīca” pacientiem​</t>
  </si>
  <si>
    <t>1 300 000,00</t>
  </si>
  <si>
    <t>Celtniecības un sadzīves preču un materiālu iegāde</t>
  </si>
  <si>
    <t>Veidlapas un drukas darbi</t>
  </si>
  <si>
    <t>Iekārtu piederumu, rezerves daļu, instrumentu un inventāra piegāde</t>
  </si>
  <si>
    <t>120 000,00</t>
  </si>
  <si>
    <t>Printeru apkalpošana un remontdarbi</t>
  </si>
  <si>
    <t>3 000,00</t>
  </si>
  <si>
    <t>Zobārstniecības materiālu piegāde</t>
  </si>
  <si>
    <t>600 000,00</t>
  </si>
  <si>
    <t>Bīstamo atkritumu savākšana un izvešana</t>
  </si>
  <si>
    <t>150 000,00</t>
  </si>
  <si>
    <t>Par interneta pakalpojumiem</t>
  </si>
  <si>
    <t>Medicīnas un tehnisko gāzu piegāde</t>
  </si>
  <si>
    <t>41 990</t>
  </si>
  <si>
    <t>Medicīnisko ierīču tehniskā uzraudzība, kalibrēšana un atkārtota verificēšana</t>
  </si>
  <si>
    <t>Medicīnas iekārtu patapinājums ar piederumu iegādi</t>
  </si>
  <si>
    <t>Telpu uzkopšana</t>
  </si>
  <si>
    <t>290 000,00</t>
  </si>
  <si>
    <t>IEKĀRTAS/ IERĪCES</t>
  </si>
  <si>
    <t>MEDICĪNAS INSTRUMENTI</t>
  </si>
  <si>
    <t>MEDICĪNAS MĒBELES UN TEHNISKIE PALĪGLĪDZEKĻI</t>
  </si>
  <si>
    <t>CITS MEDICĪNISKAIS APRĪKOJUMS (NAV MEDICĪNAS IERĪCES)</t>
  </si>
  <si>
    <t>SADZĪVES MĒBELES</t>
  </si>
  <si>
    <t>SPORTA INVENTĀRS</t>
  </si>
  <si>
    <t>MĪKSTAIS INVENTĀRS</t>
  </si>
  <si>
    <t>DARBA APĢĒRBS</t>
  </si>
  <si>
    <t>CITI</t>
  </si>
  <si>
    <t>SADZĪVES TEHNIKA/ ELEKTROTEHNIKA</t>
  </si>
  <si>
    <t>TRAUKI</t>
  </si>
  <si>
    <t>REMONTS</t>
  </si>
  <si>
    <t>Kondicionieri</t>
  </si>
  <si>
    <t>Aizargpaneļi</t>
  </si>
  <si>
    <t>Tekošie remontdarbi (pašu spēkiem)</t>
  </si>
  <si>
    <t>Kapitālie remontdarbi (ārpakalpojums)</t>
  </si>
  <si>
    <t>Pārējie</t>
  </si>
  <si>
    <t>Mājaslapa un digitālais mārketings</t>
  </si>
  <si>
    <t>Dalība veselību veicinošos pasākumos</t>
  </si>
  <si>
    <t>PROJEKTI</t>
  </si>
  <si>
    <t>IKT joma</t>
  </si>
  <si>
    <t>Datortehnika</t>
  </si>
  <si>
    <t>Printeru uzturēšana</t>
  </si>
  <si>
    <t>IKT infrastruktūras uzturēšana</t>
  </si>
  <si>
    <t>IKT infrastruktūras attīstība</t>
  </si>
  <si>
    <t>Apmācības</t>
  </si>
  <si>
    <t>Rindas vadības sistēmas</t>
  </si>
  <si>
    <t>IKT pakalpojumi</t>
  </si>
  <si>
    <t>Serveri</t>
  </si>
  <si>
    <t>IS uzturēšana un attīstība</t>
  </si>
  <si>
    <t>Ekrani, projektori,TV, telefoni u.t.t.</t>
  </si>
  <si>
    <t>Med.sistēmas</t>
  </si>
  <si>
    <t xml:space="preserve">Pilotprojekti </t>
  </si>
  <si>
    <t>IT drošība</t>
  </si>
  <si>
    <t>PLĀNVEIDA IEPIRKUMI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</si>
</sst>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"/>
    <numFmt numFmtId="165" formatCode="d\ m"/>
    <numFmt numFmtId="166" formatCode="#,##0&quot;€&quot;"/>
    <numFmt numFmtId="167" formatCode="d\.m"/>
  </numFmts>
  <fonts count="12" x14ac:knownFonts="1">
    <font>
      <sz val="10"/>
      <color rgb="FF000000"/>
      <name val="Arial"/>
      <scheme val="minor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8"/>
      <name val="Arial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strike/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2" fillId="0" borderId="6" xfId="0" applyFont="1" applyFill="1" applyBorder="1"/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164" fontId="2" fillId="0" borderId="6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66" fontId="8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167" fontId="2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" fillId="0" borderId="6" xfId="0" applyFont="1" applyFill="1" applyBorder="1"/>
    <xf numFmtId="1" fontId="6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0" fontId="5" fillId="0" borderId="3" xfId="0" applyFont="1" applyFill="1" applyBorder="1"/>
    <xf numFmtId="0" fontId="4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left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/>
    <xf numFmtId="4" fontId="2" fillId="0" borderId="6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/>
    </xf>
    <xf numFmtId="164" fontId="4" fillId="0" borderId="6" xfId="0" applyNumberFormat="1" applyFont="1" applyFill="1" applyBorder="1"/>
    <xf numFmtId="0" fontId="8" fillId="0" borderId="3" xfId="0" applyFont="1" applyFill="1" applyBorder="1" applyAlignment="1">
      <alignment horizontal="left"/>
    </xf>
    <xf numFmtId="0" fontId="5" fillId="0" borderId="0" xfId="0" applyFont="1" applyFill="1"/>
    <xf numFmtId="0" fontId="4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11" fillId="0" borderId="4" xfId="0" applyFont="1" applyFill="1" applyBorder="1"/>
    <xf numFmtId="0" fontId="7" fillId="0" borderId="7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48510"/>
  <sheetViews>
    <sheetView tabSelected="1" workbookViewId="0">
      <pane ySplit="2" topLeftCell="A3" activePane="bottomLeft" state="frozen"/>
      <selection pane="bottomLeft" activeCell="B8" sqref="B8"/>
    </sheetView>
  </sheetViews>
  <sheetFormatPr defaultColWidth="12.5703125" defaultRowHeight="15" x14ac:dyDescent="0.25"/>
  <cols>
    <col min="1" max="1" width="8.28515625" style="117" customWidth="1"/>
    <col min="2" max="2" width="49.5703125" style="117" customWidth="1"/>
    <col min="3" max="4" width="12.5703125" style="117"/>
    <col min="5" max="5" width="17.42578125" style="117" customWidth="1"/>
  </cols>
  <sheetData>
    <row r="1" spans="1:5" ht="21" customHeight="1" x14ac:dyDescent="0.2">
      <c r="A1" s="95" t="s">
        <v>81</v>
      </c>
      <c r="B1" s="96"/>
      <c r="C1" s="97"/>
      <c r="D1" s="97"/>
      <c r="E1" s="97"/>
    </row>
    <row r="2" spans="1:5" ht="42.75" x14ac:dyDescent="0.2">
      <c r="A2" s="1" t="s">
        <v>0</v>
      </c>
      <c r="B2" s="2"/>
      <c r="C2" s="3" t="s">
        <v>1</v>
      </c>
      <c r="D2" s="3" t="s">
        <v>2</v>
      </c>
      <c r="E2" s="4" t="s">
        <v>3</v>
      </c>
    </row>
    <row r="3" spans="1:5" ht="14.25" x14ac:dyDescent="0.2">
      <c r="A3" s="98" t="s">
        <v>82</v>
      </c>
      <c r="B3" s="121" t="s">
        <v>540</v>
      </c>
      <c r="C3" s="5"/>
      <c r="D3" s="5"/>
      <c r="E3" s="99">
        <f>SUM(E4:E25)</f>
        <v>975635</v>
      </c>
    </row>
    <row r="4" spans="1:5" x14ac:dyDescent="0.2">
      <c r="A4" s="6">
        <v>1</v>
      </c>
      <c r="B4" s="7" t="s">
        <v>83</v>
      </c>
      <c r="C4" s="8">
        <v>1100</v>
      </c>
      <c r="D4" s="8">
        <v>5</v>
      </c>
      <c r="E4" s="9">
        <f t="shared" ref="E4:E17" si="0">C4*D4</f>
        <v>5500</v>
      </c>
    </row>
    <row r="5" spans="1:5" x14ac:dyDescent="0.2">
      <c r="A5" s="6">
        <v>2</v>
      </c>
      <c r="B5" s="7" t="s">
        <v>84</v>
      </c>
      <c r="C5" s="8">
        <v>2000</v>
      </c>
      <c r="D5" s="8">
        <v>1</v>
      </c>
      <c r="E5" s="9">
        <f t="shared" si="0"/>
        <v>2000</v>
      </c>
    </row>
    <row r="6" spans="1:5" x14ac:dyDescent="0.2">
      <c r="A6" s="6">
        <v>4</v>
      </c>
      <c r="B6" s="7" t="s">
        <v>85</v>
      </c>
      <c r="C6" s="8">
        <v>5500</v>
      </c>
      <c r="D6" s="8">
        <v>1</v>
      </c>
      <c r="E6" s="9">
        <f t="shared" si="0"/>
        <v>5500</v>
      </c>
    </row>
    <row r="7" spans="1:5" x14ac:dyDescent="0.2">
      <c r="A7" s="6">
        <v>6</v>
      </c>
      <c r="B7" s="7" t="s">
        <v>86</v>
      </c>
      <c r="C7" s="8">
        <v>800</v>
      </c>
      <c r="D7" s="8">
        <v>1</v>
      </c>
      <c r="E7" s="9">
        <f t="shared" si="0"/>
        <v>800</v>
      </c>
    </row>
    <row r="8" spans="1:5" x14ac:dyDescent="0.2">
      <c r="A8" s="6">
        <v>8</v>
      </c>
      <c r="B8" s="7" t="s">
        <v>87</v>
      </c>
      <c r="C8" s="8">
        <v>700</v>
      </c>
      <c r="D8" s="8">
        <v>1</v>
      </c>
      <c r="E8" s="9">
        <f t="shared" si="0"/>
        <v>700</v>
      </c>
    </row>
    <row r="9" spans="1:5" x14ac:dyDescent="0.2">
      <c r="A9" s="6">
        <v>9</v>
      </c>
      <c r="B9" s="7" t="s">
        <v>88</v>
      </c>
      <c r="C9" s="8">
        <v>1200</v>
      </c>
      <c r="D9" s="8">
        <v>1</v>
      </c>
      <c r="E9" s="9">
        <f t="shared" si="0"/>
        <v>1200</v>
      </c>
    </row>
    <row r="10" spans="1:5" x14ac:dyDescent="0.2">
      <c r="A10" s="6">
        <v>16</v>
      </c>
      <c r="B10" s="7" t="s">
        <v>89</v>
      </c>
      <c r="C10" s="8">
        <v>15000</v>
      </c>
      <c r="D10" s="8">
        <v>1</v>
      </c>
      <c r="E10" s="9">
        <f t="shared" si="0"/>
        <v>15000</v>
      </c>
    </row>
    <row r="11" spans="1:5" x14ac:dyDescent="0.2">
      <c r="A11" s="6">
        <v>17</v>
      </c>
      <c r="B11" s="7" t="s">
        <v>90</v>
      </c>
      <c r="C11" s="8">
        <v>420</v>
      </c>
      <c r="D11" s="8">
        <v>1</v>
      </c>
      <c r="E11" s="9">
        <f t="shared" si="0"/>
        <v>420</v>
      </c>
    </row>
    <row r="12" spans="1:5" x14ac:dyDescent="0.2">
      <c r="A12" s="6">
        <v>20</v>
      </c>
      <c r="B12" s="7" t="s">
        <v>91</v>
      </c>
      <c r="C12" s="8">
        <v>15</v>
      </c>
      <c r="D12" s="10">
        <v>1</v>
      </c>
      <c r="E12" s="9">
        <f t="shared" si="0"/>
        <v>15</v>
      </c>
    </row>
    <row r="13" spans="1:5" x14ac:dyDescent="0.2">
      <c r="A13" s="6">
        <v>26</v>
      </c>
      <c r="B13" s="11" t="s">
        <v>92</v>
      </c>
      <c r="C13" s="8">
        <v>4500</v>
      </c>
      <c r="D13" s="8">
        <v>1</v>
      </c>
      <c r="E13" s="9">
        <f t="shared" si="0"/>
        <v>4500</v>
      </c>
    </row>
    <row r="14" spans="1:5" x14ac:dyDescent="0.2">
      <c r="A14" s="6">
        <v>28</v>
      </c>
      <c r="B14" s="7" t="s">
        <v>93</v>
      </c>
      <c r="C14" s="8">
        <v>15000</v>
      </c>
      <c r="D14" s="8">
        <v>1</v>
      </c>
      <c r="E14" s="9">
        <f t="shared" si="0"/>
        <v>15000</v>
      </c>
    </row>
    <row r="15" spans="1:5" ht="30" x14ac:dyDescent="0.2">
      <c r="A15" s="6">
        <v>29</v>
      </c>
      <c r="B15" s="12" t="s">
        <v>94</v>
      </c>
      <c r="C15" s="8">
        <v>15000</v>
      </c>
      <c r="D15" s="8">
        <v>1</v>
      </c>
      <c r="E15" s="9">
        <f t="shared" si="0"/>
        <v>15000</v>
      </c>
    </row>
    <row r="16" spans="1:5" x14ac:dyDescent="0.2">
      <c r="A16" s="6">
        <v>30</v>
      </c>
      <c r="B16" s="12" t="s">
        <v>95</v>
      </c>
      <c r="C16" s="8">
        <v>15000</v>
      </c>
      <c r="D16" s="8">
        <v>1</v>
      </c>
      <c r="E16" s="9">
        <f t="shared" si="0"/>
        <v>15000</v>
      </c>
    </row>
    <row r="17" spans="1:5" ht="30" x14ac:dyDescent="0.2">
      <c r="A17" s="6">
        <v>31</v>
      </c>
      <c r="B17" s="7" t="s">
        <v>96</v>
      </c>
      <c r="C17" s="8">
        <v>40000</v>
      </c>
      <c r="D17" s="8">
        <v>1</v>
      </c>
      <c r="E17" s="9">
        <f t="shared" si="0"/>
        <v>40000</v>
      </c>
    </row>
    <row r="18" spans="1:5" x14ac:dyDescent="0.25">
      <c r="A18" s="13">
        <v>44957</v>
      </c>
      <c r="B18" s="14" t="s">
        <v>97</v>
      </c>
      <c r="C18" s="15">
        <v>30000</v>
      </c>
      <c r="D18" s="15">
        <v>1</v>
      </c>
      <c r="E18" s="15"/>
    </row>
    <row r="19" spans="1:5" x14ac:dyDescent="0.25">
      <c r="A19" s="6" t="s">
        <v>98</v>
      </c>
      <c r="B19" s="14" t="s">
        <v>99</v>
      </c>
      <c r="C19" s="15">
        <v>10000</v>
      </c>
      <c r="D19" s="15">
        <v>1</v>
      </c>
      <c r="E19" s="15"/>
    </row>
    <row r="20" spans="1:5" x14ac:dyDescent="0.2">
      <c r="A20" s="6">
        <v>32</v>
      </c>
      <c r="B20" s="7" t="s">
        <v>100</v>
      </c>
      <c r="C20" s="8">
        <v>600000</v>
      </c>
      <c r="D20" s="8">
        <v>1</v>
      </c>
      <c r="E20" s="9">
        <f t="shared" ref="E20:E23" si="1">C20*D20</f>
        <v>600000</v>
      </c>
    </row>
    <row r="21" spans="1:5" x14ac:dyDescent="0.2">
      <c r="A21" s="6">
        <v>33</v>
      </c>
      <c r="B21" s="16" t="s">
        <v>101</v>
      </c>
      <c r="C21" s="8">
        <v>50000</v>
      </c>
      <c r="D21" s="8">
        <v>1</v>
      </c>
      <c r="E21" s="9">
        <f t="shared" si="1"/>
        <v>50000</v>
      </c>
    </row>
    <row r="22" spans="1:5" x14ac:dyDescent="0.2">
      <c r="A22" s="6">
        <v>34</v>
      </c>
      <c r="B22" s="16" t="s">
        <v>4</v>
      </c>
      <c r="C22" s="8">
        <v>80000</v>
      </c>
      <c r="D22" s="8">
        <v>1</v>
      </c>
      <c r="E22" s="9">
        <f t="shared" si="1"/>
        <v>80000</v>
      </c>
    </row>
    <row r="23" spans="1:5" x14ac:dyDescent="0.2">
      <c r="A23" s="6">
        <v>35</v>
      </c>
      <c r="B23" s="7" t="s">
        <v>102</v>
      </c>
      <c r="C23" s="8">
        <v>120000</v>
      </c>
      <c r="D23" s="8">
        <v>1</v>
      </c>
      <c r="E23" s="9">
        <f t="shared" si="1"/>
        <v>120000</v>
      </c>
    </row>
    <row r="24" spans="1:5" x14ac:dyDescent="0.2">
      <c r="A24" s="17">
        <v>37</v>
      </c>
      <c r="B24" s="11" t="s">
        <v>103</v>
      </c>
      <c r="C24" s="18">
        <v>5000</v>
      </c>
      <c r="D24" s="18">
        <v>1</v>
      </c>
      <c r="E24" s="9">
        <v>5000</v>
      </c>
    </row>
    <row r="25" spans="1:5" x14ac:dyDescent="0.2">
      <c r="A25" s="100"/>
      <c r="B25" s="19"/>
      <c r="C25" s="18"/>
      <c r="D25" s="18"/>
      <c r="E25" s="9"/>
    </row>
    <row r="26" spans="1:5" x14ac:dyDescent="0.2">
      <c r="A26" s="100" t="s">
        <v>104</v>
      </c>
      <c r="B26" s="121" t="s">
        <v>541</v>
      </c>
      <c r="C26" s="18"/>
      <c r="D26" s="18"/>
      <c r="E26" s="101">
        <f>SUM(E27:E82)</f>
        <v>220698</v>
      </c>
    </row>
    <row r="27" spans="1:5" x14ac:dyDescent="0.2">
      <c r="A27" s="20">
        <v>37</v>
      </c>
      <c r="B27" s="11" t="s">
        <v>105</v>
      </c>
      <c r="C27" s="18">
        <v>550</v>
      </c>
      <c r="D27" s="18">
        <v>30</v>
      </c>
      <c r="E27" s="9">
        <f t="shared" ref="E27:E81" si="2">C27*D27</f>
        <v>16500</v>
      </c>
    </row>
    <row r="28" spans="1:5" x14ac:dyDescent="0.2">
      <c r="A28" s="20">
        <v>38</v>
      </c>
      <c r="B28" s="11" t="s">
        <v>106</v>
      </c>
      <c r="C28" s="23">
        <v>450</v>
      </c>
      <c r="D28" s="18">
        <v>30</v>
      </c>
      <c r="E28" s="9">
        <f t="shared" si="2"/>
        <v>13500</v>
      </c>
    </row>
    <row r="29" spans="1:5" x14ac:dyDescent="0.2">
      <c r="A29" s="20">
        <v>39</v>
      </c>
      <c r="B29" s="11" t="s">
        <v>107</v>
      </c>
      <c r="C29" s="23">
        <v>75</v>
      </c>
      <c r="D29" s="18">
        <v>15</v>
      </c>
      <c r="E29" s="9">
        <f t="shared" si="2"/>
        <v>1125</v>
      </c>
    </row>
    <row r="30" spans="1:5" x14ac:dyDescent="0.2">
      <c r="A30" s="20">
        <v>40</v>
      </c>
      <c r="B30" s="11" t="s">
        <v>108</v>
      </c>
      <c r="C30" s="23">
        <v>75</v>
      </c>
      <c r="D30" s="18">
        <v>15</v>
      </c>
      <c r="E30" s="9">
        <f t="shared" si="2"/>
        <v>1125</v>
      </c>
    </row>
    <row r="31" spans="1:5" ht="30" x14ac:dyDescent="0.2">
      <c r="A31" s="20">
        <v>41</v>
      </c>
      <c r="B31" s="11" t="s">
        <v>7</v>
      </c>
      <c r="C31" s="23">
        <v>70</v>
      </c>
      <c r="D31" s="18">
        <v>1</v>
      </c>
      <c r="E31" s="9">
        <f t="shared" si="2"/>
        <v>70</v>
      </c>
    </row>
    <row r="32" spans="1:5" x14ac:dyDescent="0.2">
      <c r="A32" s="20">
        <v>42</v>
      </c>
      <c r="B32" s="11" t="s">
        <v>8</v>
      </c>
      <c r="C32" s="23">
        <v>100</v>
      </c>
      <c r="D32" s="18">
        <v>2</v>
      </c>
      <c r="E32" s="9">
        <f t="shared" si="2"/>
        <v>200</v>
      </c>
    </row>
    <row r="33" spans="1:5" x14ac:dyDescent="0.2">
      <c r="A33" s="20">
        <v>43</v>
      </c>
      <c r="B33" s="11" t="s">
        <v>9</v>
      </c>
      <c r="C33" s="23">
        <v>50</v>
      </c>
      <c r="D33" s="18">
        <v>2</v>
      </c>
      <c r="E33" s="9">
        <f t="shared" si="2"/>
        <v>100</v>
      </c>
    </row>
    <row r="34" spans="1:5" x14ac:dyDescent="0.2">
      <c r="A34" s="20">
        <v>44</v>
      </c>
      <c r="B34" s="11" t="s">
        <v>109</v>
      </c>
      <c r="C34" s="23">
        <v>350</v>
      </c>
      <c r="D34" s="18">
        <v>2</v>
      </c>
      <c r="E34" s="9">
        <f t="shared" si="2"/>
        <v>700</v>
      </c>
    </row>
    <row r="35" spans="1:5" x14ac:dyDescent="0.2">
      <c r="A35" s="20">
        <v>45</v>
      </c>
      <c r="B35" s="11" t="s">
        <v>5</v>
      </c>
      <c r="C35" s="23">
        <v>150</v>
      </c>
      <c r="D35" s="18">
        <v>2</v>
      </c>
      <c r="E35" s="9">
        <f t="shared" si="2"/>
        <v>300</v>
      </c>
    </row>
    <row r="36" spans="1:5" x14ac:dyDescent="0.2">
      <c r="A36" s="20">
        <v>47</v>
      </c>
      <c r="B36" s="11" t="s">
        <v>110</v>
      </c>
      <c r="C36" s="23">
        <v>30</v>
      </c>
      <c r="D36" s="18">
        <v>2</v>
      </c>
      <c r="E36" s="9">
        <f t="shared" si="2"/>
        <v>60</v>
      </c>
    </row>
    <row r="37" spans="1:5" ht="45" x14ac:dyDescent="0.2">
      <c r="A37" s="20">
        <v>48</v>
      </c>
      <c r="B37" s="11" t="s">
        <v>6</v>
      </c>
      <c r="C37" s="23">
        <v>50</v>
      </c>
      <c r="D37" s="18">
        <v>2</v>
      </c>
      <c r="E37" s="9">
        <f t="shared" si="2"/>
        <v>100</v>
      </c>
    </row>
    <row r="38" spans="1:5" x14ac:dyDescent="0.2">
      <c r="A38" s="20">
        <v>49</v>
      </c>
      <c r="B38" s="11" t="s">
        <v>111</v>
      </c>
      <c r="C38" s="23">
        <v>50</v>
      </c>
      <c r="D38" s="18">
        <v>2</v>
      </c>
      <c r="E38" s="9">
        <f t="shared" si="2"/>
        <v>100</v>
      </c>
    </row>
    <row r="39" spans="1:5" x14ac:dyDescent="0.2">
      <c r="A39" s="20">
        <v>51</v>
      </c>
      <c r="B39" s="11" t="s">
        <v>112</v>
      </c>
      <c r="C39" s="18">
        <v>1500</v>
      </c>
      <c r="D39" s="18">
        <v>1</v>
      </c>
      <c r="E39" s="9">
        <f t="shared" si="2"/>
        <v>1500</v>
      </c>
    </row>
    <row r="40" spans="1:5" x14ac:dyDescent="0.2">
      <c r="A40" s="20">
        <v>52</v>
      </c>
      <c r="B40" s="11" t="s">
        <v>113</v>
      </c>
      <c r="C40" s="18">
        <v>50</v>
      </c>
      <c r="D40" s="18">
        <v>2</v>
      </c>
      <c r="E40" s="9">
        <f t="shared" si="2"/>
        <v>100</v>
      </c>
    </row>
    <row r="41" spans="1:5" ht="30" x14ac:dyDescent="0.2">
      <c r="A41" s="20">
        <v>53</v>
      </c>
      <c r="B41" s="11" t="s">
        <v>114</v>
      </c>
      <c r="C41" s="18">
        <v>25</v>
      </c>
      <c r="D41" s="18">
        <v>4</v>
      </c>
      <c r="E41" s="9">
        <f t="shared" si="2"/>
        <v>100</v>
      </c>
    </row>
    <row r="42" spans="1:5" ht="30" x14ac:dyDescent="0.2">
      <c r="A42" s="20">
        <v>54</v>
      </c>
      <c r="B42" s="11" t="s">
        <v>115</v>
      </c>
      <c r="C42" s="18">
        <v>150</v>
      </c>
      <c r="D42" s="18">
        <v>3</v>
      </c>
      <c r="E42" s="9">
        <f t="shared" si="2"/>
        <v>450</v>
      </c>
    </row>
    <row r="43" spans="1:5" ht="30" x14ac:dyDescent="0.2">
      <c r="A43" s="20">
        <v>56</v>
      </c>
      <c r="B43" s="11" t="s">
        <v>116</v>
      </c>
      <c r="C43" s="23">
        <v>90</v>
      </c>
      <c r="D43" s="23">
        <v>2</v>
      </c>
      <c r="E43" s="9">
        <f t="shared" si="2"/>
        <v>180</v>
      </c>
    </row>
    <row r="44" spans="1:5" ht="45" x14ac:dyDescent="0.2">
      <c r="A44" s="20">
        <v>57</v>
      </c>
      <c r="B44" s="11" t="s">
        <v>117</v>
      </c>
      <c r="C44" s="23">
        <v>50</v>
      </c>
      <c r="D44" s="23">
        <v>2</v>
      </c>
      <c r="E44" s="9">
        <f t="shared" si="2"/>
        <v>100</v>
      </c>
    </row>
    <row r="45" spans="1:5" ht="30" x14ac:dyDescent="0.2">
      <c r="A45" s="20">
        <v>58</v>
      </c>
      <c r="B45" s="11" t="s">
        <v>118</v>
      </c>
      <c r="C45" s="23">
        <v>1000</v>
      </c>
      <c r="D45" s="23">
        <v>2</v>
      </c>
      <c r="E45" s="9">
        <f t="shared" si="2"/>
        <v>2000</v>
      </c>
    </row>
    <row r="46" spans="1:5" x14ac:dyDescent="0.2">
      <c r="A46" s="20">
        <v>59</v>
      </c>
      <c r="B46" s="11" t="s">
        <v>119</v>
      </c>
      <c r="C46" s="23">
        <v>1200</v>
      </c>
      <c r="D46" s="23">
        <v>2</v>
      </c>
      <c r="E46" s="9">
        <f t="shared" si="2"/>
        <v>2400</v>
      </c>
    </row>
    <row r="47" spans="1:5" x14ac:dyDescent="0.2">
      <c r="A47" s="20">
        <v>60</v>
      </c>
      <c r="B47" s="11" t="s">
        <v>120</v>
      </c>
      <c r="C47" s="23">
        <v>8000</v>
      </c>
      <c r="D47" s="23">
        <v>1</v>
      </c>
      <c r="E47" s="9">
        <f t="shared" si="2"/>
        <v>8000</v>
      </c>
    </row>
    <row r="48" spans="1:5" x14ac:dyDescent="0.2">
      <c r="A48" s="20">
        <v>61</v>
      </c>
      <c r="B48" s="11" t="s">
        <v>121</v>
      </c>
      <c r="C48" s="23">
        <f>1800+612</f>
        <v>2412</v>
      </c>
      <c r="D48" s="23">
        <v>4</v>
      </c>
      <c r="E48" s="9">
        <f t="shared" si="2"/>
        <v>9648</v>
      </c>
    </row>
    <row r="49" spans="1:5" x14ac:dyDescent="0.2">
      <c r="A49" s="20">
        <v>62</v>
      </c>
      <c r="B49" s="11" t="s">
        <v>122</v>
      </c>
      <c r="C49" s="23">
        <v>620</v>
      </c>
      <c r="D49" s="23">
        <v>1</v>
      </c>
      <c r="E49" s="9">
        <f t="shared" si="2"/>
        <v>620</v>
      </c>
    </row>
    <row r="50" spans="1:5" x14ac:dyDescent="0.2">
      <c r="A50" s="20">
        <v>63</v>
      </c>
      <c r="B50" s="11" t="s">
        <v>123</v>
      </c>
      <c r="C50" s="23">
        <v>350</v>
      </c>
      <c r="D50" s="23">
        <v>2</v>
      </c>
      <c r="E50" s="9">
        <f t="shared" si="2"/>
        <v>700</v>
      </c>
    </row>
    <row r="51" spans="1:5" x14ac:dyDescent="0.2">
      <c r="A51" s="6">
        <v>64</v>
      </c>
      <c r="B51" s="11" t="s">
        <v>124</v>
      </c>
      <c r="C51" s="18">
        <v>50</v>
      </c>
      <c r="D51" s="23">
        <v>2</v>
      </c>
      <c r="E51" s="9">
        <f t="shared" si="2"/>
        <v>100</v>
      </c>
    </row>
    <row r="52" spans="1:5" x14ac:dyDescent="0.2">
      <c r="A52" s="6">
        <v>65</v>
      </c>
      <c r="B52" s="11" t="s">
        <v>125</v>
      </c>
      <c r="C52" s="18">
        <v>50</v>
      </c>
      <c r="D52" s="23">
        <v>2</v>
      </c>
      <c r="E52" s="9">
        <f t="shared" si="2"/>
        <v>100</v>
      </c>
    </row>
    <row r="53" spans="1:5" x14ac:dyDescent="0.2">
      <c r="A53" s="6">
        <v>66</v>
      </c>
      <c r="B53" s="11" t="s">
        <v>126</v>
      </c>
      <c r="C53" s="18">
        <v>70</v>
      </c>
      <c r="D53" s="23">
        <v>1</v>
      </c>
      <c r="E53" s="9">
        <f t="shared" si="2"/>
        <v>70</v>
      </c>
    </row>
    <row r="54" spans="1:5" x14ac:dyDescent="0.2">
      <c r="A54" s="6">
        <v>67</v>
      </c>
      <c r="B54" s="11" t="s">
        <v>127</v>
      </c>
      <c r="C54" s="18">
        <v>1000</v>
      </c>
      <c r="D54" s="23">
        <v>1</v>
      </c>
      <c r="E54" s="9">
        <f t="shared" si="2"/>
        <v>1000</v>
      </c>
    </row>
    <row r="55" spans="1:5" x14ac:dyDescent="0.2">
      <c r="A55" s="6">
        <v>68</v>
      </c>
      <c r="B55" s="11" t="s">
        <v>128</v>
      </c>
      <c r="C55" s="18">
        <v>1000</v>
      </c>
      <c r="D55" s="23">
        <v>1</v>
      </c>
      <c r="E55" s="9">
        <f t="shared" si="2"/>
        <v>1000</v>
      </c>
    </row>
    <row r="56" spans="1:5" x14ac:dyDescent="0.2">
      <c r="A56" s="20">
        <v>69</v>
      </c>
      <c r="B56" s="11" t="s">
        <v>129</v>
      </c>
      <c r="C56" s="18">
        <v>1000</v>
      </c>
      <c r="D56" s="23">
        <v>1</v>
      </c>
      <c r="E56" s="9">
        <f t="shared" si="2"/>
        <v>1000</v>
      </c>
    </row>
    <row r="57" spans="1:5" x14ac:dyDescent="0.2">
      <c r="A57" s="20">
        <v>70</v>
      </c>
      <c r="B57" s="11" t="s">
        <v>130</v>
      </c>
      <c r="C57" s="23">
        <v>750</v>
      </c>
      <c r="D57" s="23">
        <v>1</v>
      </c>
      <c r="E57" s="9">
        <f t="shared" si="2"/>
        <v>750</v>
      </c>
    </row>
    <row r="58" spans="1:5" ht="45" x14ac:dyDescent="0.2">
      <c r="A58" s="20">
        <v>72</v>
      </c>
      <c r="B58" s="11" t="s">
        <v>131</v>
      </c>
      <c r="C58" s="23">
        <v>1100</v>
      </c>
      <c r="D58" s="23">
        <v>6</v>
      </c>
      <c r="E58" s="9">
        <f t="shared" si="2"/>
        <v>6600</v>
      </c>
    </row>
    <row r="59" spans="1:5" x14ac:dyDescent="0.2">
      <c r="A59" s="20">
        <v>73</v>
      </c>
      <c r="B59" s="11" t="s">
        <v>132</v>
      </c>
      <c r="C59" s="23">
        <v>1900</v>
      </c>
      <c r="D59" s="23">
        <v>6</v>
      </c>
      <c r="E59" s="9">
        <f t="shared" si="2"/>
        <v>11400</v>
      </c>
    </row>
    <row r="60" spans="1:5" x14ac:dyDescent="0.2">
      <c r="A60" s="20">
        <v>74</v>
      </c>
      <c r="B60" s="11" t="s">
        <v>133</v>
      </c>
      <c r="C60" s="23">
        <v>3500</v>
      </c>
      <c r="D60" s="23">
        <v>1</v>
      </c>
      <c r="E60" s="9">
        <f t="shared" si="2"/>
        <v>3500</v>
      </c>
    </row>
    <row r="61" spans="1:5" x14ac:dyDescent="0.2">
      <c r="A61" s="20">
        <v>75</v>
      </c>
      <c r="B61" s="11" t="s">
        <v>134</v>
      </c>
      <c r="C61" s="23">
        <v>1500</v>
      </c>
      <c r="D61" s="23">
        <v>2</v>
      </c>
      <c r="E61" s="9">
        <f t="shared" si="2"/>
        <v>3000</v>
      </c>
    </row>
    <row r="62" spans="1:5" ht="30" x14ac:dyDescent="0.2">
      <c r="A62" s="20">
        <v>77</v>
      </c>
      <c r="B62" s="11" t="s">
        <v>135</v>
      </c>
      <c r="C62" s="9">
        <f>D63*C63+C64*D64+C65*D65+C66*D66+C67*D67+C68*D68</f>
        <v>6900</v>
      </c>
      <c r="D62" s="18">
        <v>1</v>
      </c>
      <c r="E62" s="9">
        <f t="shared" si="2"/>
        <v>6900</v>
      </c>
    </row>
    <row r="63" spans="1:5" x14ac:dyDescent="0.2">
      <c r="A63" s="21"/>
      <c r="B63" s="22"/>
      <c r="C63" s="23">
        <v>100</v>
      </c>
      <c r="D63" s="23">
        <v>20</v>
      </c>
      <c r="E63" s="24">
        <f t="shared" si="2"/>
        <v>2000</v>
      </c>
    </row>
    <row r="64" spans="1:5" x14ac:dyDescent="0.2">
      <c r="A64" s="21"/>
      <c r="B64" s="22"/>
      <c r="C64" s="23">
        <v>70</v>
      </c>
      <c r="D64" s="23">
        <v>20</v>
      </c>
      <c r="E64" s="24">
        <f t="shared" si="2"/>
        <v>1400</v>
      </c>
    </row>
    <row r="65" spans="1:5" x14ac:dyDescent="0.2">
      <c r="A65" s="21"/>
      <c r="B65" s="22"/>
      <c r="C65" s="23">
        <v>100</v>
      </c>
      <c r="D65" s="23">
        <v>20</v>
      </c>
      <c r="E65" s="24">
        <f t="shared" si="2"/>
        <v>2000</v>
      </c>
    </row>
    <row r="66" spans="1:5" x14ac:dyDescent="0.2">
      <c r="A66" s="21"/>
      <c r="B66" s="22"/>
      <c r="C66" s="23">
        <v>30</v>
      </c>
      <c r="D66" s="23">
        <v>10</v>
      </c>
      <c r="E66" s="24">
        <f t="shared" si="2"/>
        <v>300</v>
      </c>
    </row>
    <row r="67" spans="1:5" x14ac:dyDescent="0.2">
      <c r="A67" s="21"/>
      <c r="B67" s="22"/>
      <c r="C67" s="23">
        <v>20</v>
      </c>
      <c r="D67" s="23">
        <v>10</v>
      </c>
      <c r="E67" s="24">
        <f t="shared" si="2"/>
        <v>200</v>
      </c>
    </row>
    <row r="68" spans="1:5" x14ac:dyDescent="0.2">
      <c r="A68" s="21"/>
      <c r="B68" s="22"/>
      <c r="C68" s="23">
        <v>50</v>
      </c>
      <c r="D68" s="23">
        <v>20</v>
      </c>
      <c r="E68" s="24">
        <f t="shared" si="2"/>
        <v>1000</v>
      </c>
    </row>
    <row r="69" spans="1:5" x14ac:dyDescent="0.2">
      <c r="A69" s="6">
        <v>78</v>
      </c>
      <c r="B69" s="11" t="s">
        <v>136</v>
      </c>
      <c r="C69" s="18">
        <v>1000</v>
      </c>
      <c r="D69" s="18">
        <v>6</v>
      </c>
      <c r="E69" s="9">
        <f t="shared" si="2"/>
        <v>6000</v>
      </c>
    </row>
    <row r="70" spans="1:5" x14ac:dyDescent="0.25">
      <c r="A70" s="20">
        <v>79</v>
      </c>
      <c r="B70" s="25" t="s">
        <v>137</v>
      </c>
      <c r="C70" s="18">
        <v>110</v>
      </c>
      <c r="D70" s="18">
        <v>6</v>
      </c>
      <c r="E70" s="9">
        <f t="shared" si="2"/>
        <v>660</v>
      </c>
    </row>
    <row r="71" spans="1:5" x14ac:dyDescent="0.2">
      <c r="A71" s="20">
        <v>80</v>
      </c>
      <c r="B71" s="27" t="s">
        <v>138</v>
      </c>
      <c r="C71" s="18">
        <v>700</v>
      </c>
      <c r="D71" s="18">
        <v>2</v>
      </c>
      <c r="E71" s="9">
        <f t="shared" si="2"/>
        <v>1400</v>
      </c>
    </row>
    <row r="72" spans="1:5" ht="30" x14ac:dyDescent="0.2">
      <c r="A72" s="20">
        <v>81</v>
      </c>
      <c r="B72" s="11" t="s">
        <v>139</v>
      </c>
      <c r="C72" s="18">
        <v>4000</v>
      </c>
      <c r="D72" s="18">
        <v>3</v>
      </c>
      <c r="E72" s="9">
        <f t="shared" si="2"/>
        <v>12000</v>
      </c>
    </row>
    <row r="73" spans="1:5" x14ac:dyDescent="0.2">
      <c r="A73" s="6">
        <v>82</v>
      </c>
      <c r="B73" s="11" t="s">
        <v>140</v>
      </c>
      <c r="C73" s="18">
        <v>400</v>
      </c>
      <c r="D73" s="18">
        <v>1</v>
      </c>
      <c r="E73" s="9">
        <f t="shared" si="2"/>
        <v>400</v>
      </c>
    </row>
    <row r="74" spans="1:5" x14ac:dyDescent="0.2">
      <c r="A74" s="20">
        <v>83</v>
      </c>
      <c r="B74" s="11" t="s">
        <v>141</v>
      </c>
      <c r="C74" s="18">
        <f>700+25+10+150+150+1000</f>
        <v>2035</v>
      </c>
      <c r="D74" s="18">
        <v>4</v>
      </c>
      <c r="E74" s="9">
        <f t="shared" si="2"/>
        <v>8140</v>
      </c>
    </row>
    <row r="75" spans="1:5" x14ac:dyDescent="0.2">
      <c r="A75" s="20">
        <v>84</v>
      </c>
      <c r="B75" s="26" t="s">
        <v>142</v>
      </c>
      <c r="C75" s="18">
        <v>12000</v>
      </c>
      <c r="D75" s="18">
        <v>2</v>
      </c>
      <c r="E75" s="9">
        <f t="shared" si="2"/>
        <v>24000</v>
      </c>
    </row>
    <row r="76" spans="1:5" x14ac:dyDescent="0.2">
      <c r="A76" s="20">
        <v>85</v>
      </c>
      <c r="B76" s="11" t="s">
        <v>143</v>
      </c>
      <c r="C76" s="18">
        <v>50</v>
      </c>
      <c r="D76" s="18">
        <v>2</v>
      </c>
      <c r="E76" s="9">
        <f t="shared" si="2"/>
        <v>100</v>
      </c>
    </row>
    <row r="77" spans="1:5" x14ac:dyDescent="0.2">
      <c r="A77" s="20">
        <v>86</v>
      </c>
      <c r="B77" s="11" t="s">
        <v>144</v>
      </c>
      <c r="C77" s="18">
        <v>5000</v>
      </c>
      <c r="D77" s="18">
        <v>1</v>
      </c>
      <c r="E77" s="9">
        <f t="shared" si="2"/>
        <v>5000</v>
      </c>
    </row>
    <row r="78" spans="1:5" ht="30" x14ac:dyDescent="0.2">
      <c r="A78" s="20">
        <v>87</v>
      </c>
      <c r="B78" s="11" t="s">
        <v>145</v>
      </c>
      <c r="C78" s="18">
        <v>20000</v>
      </c>
      <c r="D78" s="18">
        <v>1</v>
      </c>
      <c r="E78" s="9">
        <f t="shared" si="2"/>
        <v>20000</v>
      </c>
    </row>
    <row r="79" spans="1:5" x14ac:dyDescent="0.2">
      <c r="A79" s="20">
        <v>89</v>
      </c>
      <c r="B79" s="27" t="s">
        <v>146</v>
      </c>
      <c r="C79" s="18">
        <v>17000</v>
      </c>
      <c r="D79" s="18">
        <v>1</v>
      </c>
      <c r="E79" s="9">
        <f t="shared" si="2"/>
        <v>17000</v>
      </c>
    </row>
    <row r="80" spans="1:5" x14ac:dyDescent="0.2">
      <c r="A80" s="6">
        <v>90</v>
      </c>
      <c r="B80" s="28" t="s">
        <v>147</v>
      </c>
      <c r="C80" s="18">
        <v>18000</v>
      </c>
      <c r="D80" s="18">
        <v>1</v>
      </c>
      <c r="E80" s="9">
        <f t="shared" si="2"/>
        <v>18000</v>
      </c>
    </row>
    <row r="81" spans="1:5" x14ac:dyDescent="0.2">
      <c r="A81" s="6">
        <v>91</v>
      </c>
      <c r="B81" s="19" t="s">
        <v>148</v>
      </c>
      <c r="C81" s="18">
        <v>3000</v>
      </c>
      <c r="D81" s="18">
        <v>2</v>
      </c>
      <c r="E81" s="9">
        <f t="shared" si="2"/>
        <v>6000</v>
      </c>
    </row>
    <row r="82" spans="1:5" x14ac:dyDescent="0.2">
      <c r="A82" s="100"/>
      <c r="B82" s="19"/>
      <c r="C82" s="18"/>
      <c r="D82" s="18"/>
      <c r="E82" s="9"/>
    </row>
    <row r="83" spans="1:5" ht="28.5" x14ac:dyDescent="0.2">
      <c r="A83" s="100" t="s">
        <v>149</v>
      </c>
      <c r="B83" s="102" t="s">
        <v>542</v>
      </c>
      <c r="C83" s="18"/>
      <c r="D83" s="18"/>
      <c r="E83" s="101">
        <f>SUM(E84:E107)</f>
        <v>54350</v>
      </c>
    </row>
    <row r="84" spans="1:5" x14ac:dyDescent="0.2">
      <c r="A84" s="6">
        <v>92</v>
      </c>
      <c r="B84" s="26" t="s">
        <v>150</v>
      </c>
      <c r="C84" s="18">
        <v>1200</v>
      </c>
      <c r="D84" s="18">
        <v>1</v>
      </c>
      <c r="E84" s="9">
        <f t="shared" ref="E84:E105" si="3">C84*D84</f>
        <v>1200</v>
      </c>
    </row>
    <row r="85" spans="1:5" x14ac:dyDescent="0.2">
      <c r="A85" s="6">
        <v>93</v>
      </c>
      <c r="B85" s="11" t="s">
        <v>151</v>
      </c>
      <c r="C85" s="18">
        <v>1200</v>
      </c>
      <c r="D85" s="18">
        <v>1</v>
      </c>
      <c r="E85" s="9">
        <f t="shared" si="3"/>
        <v>1200</v>
      </c>
    </row>
    <row r="86" spans="1:5" x14ac:dyDescent="0.2">
      <c r="A86" s="6">
        <v>94</v>
      </c>
      <c r="B86" s="11" t="s">
        <v>152</v>
      </c>
      <c r="C86" s="18">
        <v>2500</v>
      </c>
      <c r="D86" s="18">
        <v>1</v>
      </c>
      <c r="E86" s="9">
        <f t="shared" si="3"/>
        <v>2500</v>
      </c>
    </row>
    <row r="87" spans="1:5" ht="30" x14ac:dyDescent="0.2">
      <c r="A87" s="6">
        <v>95</v>
      </c>
      <c r="B87" s="11" t="s">
        <v>153</v>
      </c>
      <c r="C87" s="18">
        <v>2000</v>
      </c>
      <c r="D87" s="18">
        <v>2</v>
      </c>
      <c r="E87" s="9">
        <f t="shared" si="3"/>
        <v>4000</v>
      </c>
    </row>
    <row r="88" spans="1:5" ht="30" x14ac:dyDescent="0.2">
      <c r="A88" s="6">
        <v>96</v>
      </c>
      <c r="B88" s="11" t="s">
        <v>154</v>
      </c>
      <c r="C88" s="18">
        <v>700</v>
      </c>
      <c r="D88" s="18">
        <v>2</v>
      </c>
      <c r="E88" s="9">
        <f t="shared" si="3"/>
        <v>1400</v>
      </c>
    </row>
    <row r="89" spans="1:5" x14ac:dyDescent="0.2">
      <c r="A89" s="6">
        <v>98</v>
      </c>
      <c r="B89" s="11" t="s">
        <v>155</v>
      </c>
      <c r="C89" s="18">
        <v>150</v>
      </c>
      <c r="D89" s="10" t="s">
        <v>10</v>
      </c>
      <c r="E89" s="9">
        <f t="shared" si="3"/>
        <v>300</v>
      </c>
    </row>
    <row r="90" spans="1:5" x14ac:dyDescent="0.25">
      <c r="A90" s="6">
        <v>99</v>
      </c>
      <c r="B90" s="25" t="s">
        <v>156</v>
      </c>
      <c r="C90" s="18">
        <v>200</v>
      </c>
      <c r="D90" s="18">
        <v>1</v>
      </c>
      <c r="E90" s="9">
        <f t="shared" si="3"/>
        <v>200</v>
      </c>
    </row>
    <row r="91" spans="1:5" ht="45" x14ac:dyDescent="0.2">
      <c r="A91" s="6">
        <v>100</v>
      </c>
      <c r="B91" s="11" t="s">
        <v>157</v>
      </c>
      <c r="C91" s="18">
        <v>3000</v>
      </c>
      <c r="D91" s="10" t="s">
        <v>80</v>
      </c>
      <c r="E91" s="9">
        <f t="shared" si="3"/>
        <v>3000</v>
      </c>
    </row>
    <row r="92" spans="1:5" ht="45" x14ac:dyDescent="0.25">
      <c r="A92" s="6">
        <v>103</v>
      </c>
      <c r="B92" s="11" t="s">
        <v>11</v>
      </c>
      <c r="C92" s="29">
        <v>1700</v>
      </c>
      <c r="D92" s="103" t="s">
        <v>158</v>
      </c>
      <c r="E92" s="9">
        <f t="shared" si="3"/>
        <v>8500</v>
      </c>
    </row>
    <row r="93" spans="1:5" x14ac:dyDescent="0.25">
      <c r="A93" s="6">
        <v>104</v>
      </c>
      <c r="B93" s="11" t="s">
        <v>159</v>
      </c>
      <c r="C93" s="29">
        <v>400</v>
      </c>
      <c r="D93" s="29">
        <v>10</v>
      </c>
      <c r="E93" s="9">
        <f t="shared" si="3"/>
        <v>4000</v>
      </c>
    </row>
    <row r="94" spans="1:5" ht="30" x14ac:dyDescent="0.25">
      <c r="A94" s="6">
        <v>106</v>
      </c>
      <c r="B94" s="11" t="s">
        <v>160</v>
      </c>
      <c r="C94" s="29">
        <v>1000</v>
      </c>
      <c r="D94" s="29">
        <v>5</v>
      </c>
      <c r="E94" s="9">
        <f t="shared" si="3"/>
        <v>5000</v>
      </c>
    </row>
    <row r="95" spans="1:5" x14ac:dyDescent="0.25">
      <c r="A95" s="6">
        <v>111</v>
      </c>
      <c r="B95" s="11" t="s">
        <v>161</v>
      </c>
      <c r="C95" s="29">
        <v>20</v>
      </c>
      <c r="D95" s="29">
        <v>20</v>
      </c>
      <c r="E95" s="9">
        <f t="shared" si="3"/>
        <v>400</v>
      </c>
    </row>
    <row r="96" spans="1:5" x14ac:dyDescent="0.25">
      <c r="A96" s="6">
        <v>112</v>
      </c>
      <c r="B96" s="11" t="s">
        <v>162</v>
      </c>
      <c r="C96" s="29">
        <v>50</v>
      </c>
      <c r="D96" s="29">
        <v>4</v>
      </c>
      <c r="E96" s="9">
        <f t="shared" si="3"/>
        <v>200</v>
      </c>
    </row>
    <row r="97" spans="1:5" ht="15" customHeight="1" x14ac:dyDescent="0.25">
      <c r="A97" s="6">
        <v>113</v>
      </c>
      <c r="B97" s="11" t="s">
        <v>163</v>
      </c>
      <c r="C97" s="29">
        <v>600</v>
      </c>
      <c r="D97" s="29">
        <v>2</v>
      </c>
      <c r="E97" s="9">
        <f t="shared" si="3"/>
        <v>1200</v>
      </c>
    </row>
    <row r="98" spans="1:5" ht="45" x14ac:dyDescent="0.25">
      <c r="A98" s="6">
        <v>114</v>
      </c>
      <c r="B98" s="11" t="s">
        <v>164</v>
      </c>
      <c r="C98" s="29">
        <v>300</v>
      </c>
      <c r="D98" s="29">
        <v>2</v>
      </c>
      <c r="E98" s="9">
        <f t="shared" si="3"/>
        <v>600</v>
      </c>
    </row>
    <row r="99" spans="1:5" x14ac:dyDescent="0.2">
      <c r="A99" s="6">
        <v>116</v>
      </c>
      <c r="B99" s="11" t="s">
        <v>165</v>
      </c>
      <c r="C99" s="18">
        <v>1600</v>
      </c>
      <c r="D99" s="18">
        <v>2</v>
      </c>
      <c r="E99" s="9">
        <f t="shared" si="3"/>
        <v>3200</v>
      </c>
    </row>
    <row r="100" spans="1:5" x14ac:dyDescent="0.2">
      <c r="A100" s="6">
        <v>117</v>
      </c>
      <c r="B100" s="11" t="s">
        <v>166</v>
      </c>
      <c r="C100" s="18">
        <v>600</v>
      </c>
      <c r="D100" s="18">
        <v>3</v>
      </c>
      <c r="E100" s="9">
        <f t="shared" si="3"/>
        <v>1800</v>
      </c>
    </row>
    <row r="101" spans="1:5" x14ac:dyDescent="0.2">
      <c r="A101" s="6">
        <v>118</v>
      </c>
      <c r="B101" s="11" t="s">
        <v>167</v>
      </c>
      <c r="C101" s="18">
        <v>750</v>
      </c>
      <c r="D101" s="18">
        <v>1</v>
      </c>
      <c r="E101" s="9">
        <f t="shared" si="3"/>
        <v>750</v>
      </c>
    </row>
    <row r="102" spans="1:5" x14ac:dyDescent="0.2">
      <c r="A102" s="6">
        <v>119</v>
      </c>
      <c r="B102" s="11" t="s">
        <v>168</v>
      </c>
      <c r="C102" s="18">
        <v>750</v>
      </c>
      <c r="D102" s="18">
        <v>2</v>
      </c>
      <c r="E102" s="9">
        <f t="shared" si="3"/>
        <v>1500</v>
      </c>
    </row>
    <row r="103" spans="1:5" ht="30" x14ac:dyDescent="0.2">
      <c r="A103" s="6">
        <v>120</v>
      </c>
      <c r="B103" s="11" t="s">
        <v>169</v>
      </c>
      <c r="C103" s="18">
        <v>1200</v>
      </c>
      <c r="D103" s="18">
        <v>2</v>
      </c>
      <c r="E103" s="9">
        <f t="shared" si="3"/>
        <v>2400</v>
      </c>
    </row>
    <row r="104" spans="1:5" x14ac:dyDescent="0.25">
      <c r="A104" s="6">
        <v>121</v>
      </c>
      <c r="B104" s="30" t="s">
        <v>170</v>
      </c>
      <c r="C104" s="18">
        <v>250</v>
      </c>
      <c r="D104" s="18">
        <v>4</v>
      </c>
      <c r="E104" s="9">
        <f t="shared" si="3"/>
        <v>1000</v>
      </c>
    </row>
    <row r="105" spans="1:5" ht="30" x14ac:dyDescent="0.2">
      <c r="A105" s="6">
        <v>122</v>
      </c>
      <c r="B105" s="11" t="s">
        <v>171</v>
      </c>
      <c r="C105" s="18">
        <v>10000</v>
      </c>
      <c r="D105" s="18">
        <v>1</v>
      </c>
      <c r="E105" s="9">
        <f t="shared" si="3"/>
        <v>10000</v>
      </c>
    </row>
    <row r="106" spans="1:5" x14ac:dyDescent="0.2">
      <c r="A106" s="17"/>
      <c r="B106" s="11"/>
      <c r="C106" s="18"/>
      <c r="D106" s="18"/>
      <c r="E106" s="9"/>
    </row>
    <row r="107" spans="1:5" x14ac:dyDescent="0.25">
      <c r="A107" s="31"/>
      <c r="B107" s="11"/>
      <c r="C107" s="18"/>
      <c r="D107" s="32"/>
      <c r="E107" s="9"/>
    </row>
    <row r="108" spans="1:5" ht="28.5" x14ac:dyDescent="0.2">
      <c r="A108" s="100" t="s">
        <v>172</v>
      </c>
      <c r="B108" s="104" t="s">
        <v>543</v>
      </c>
      <c r="C108" s="18"/>
      <c r="D108" s="18"/>
      <c r="E108" s="101">
        <f>SUM(E109:E113)</f>
        <v>5000</v>
      </c>
    </row>
    <row r="109" spans="1:5" x14ac:dyDescent="0.2">
      <c r="A109" s="6">
        <v>123</v>
      </c>
      <c r="B109" s="11" t="s">
        <v>173</v>
      </c>
      <c r="C109" s="18">
        <v>2000</v>
      </c>
      <c r="D109" s="18">
        <v>1</v>
      </c>
      <c r="E109" s="9">
        <f t="shared" ref="E109:E110" si="4">C109*D109</f>
        <v>2000</v>
      </c>
    </row>
    <row r="110" spans="1:5" x14ac:dyDescent="0.2">
      <c r="A110" s="6">
        <v>124</v>
      </c>
      <c r="B110" s="11" t="s">
        <v>174</v>
      </c>
      <c r="C110" s="18">
        <v>1500</v>
      </c>
      <c r="D110" s="18">
        <v>1</v>
      </c>
      <c r="E110" s="9">
        <f t="shared" si="4"/>
        <v>1500</v>
      </c>
    </row>
    <row r="111" spans="1:5" x14ac:dyDescent="0.25">
      <c r="A111" s="33"/>
      <c r="B111" s="11" t="s">
        <v>175</v>
      </c>
      <c r="C111" s="18">
        <v>1500</v>
      </c>
      <c r="D111" s="18">
        <v>1</v>
      </c>
      <c r="E111" s="9">
        <f>C111</f>
        <v>1500</v>
      </c>
    </row>
    <row r="112" spans="1:5" x14ac:dyDescent="0.25">
      <c r="A112" s="33"/>
      <c r="B112" s="34"/>
      <c r="C112" s="18"/>
      <c r="D112" s="18"/>
      <c r="E112" s="9"/>
    </row>
    <row r="113" spans="1:5" x14ac:dyDescent="0.25">
      <c r="A113" s="33"/>
      <c r="B113" s="11"/>
      <c r="C113" s="18"/>
      <c r="D113" s="18"/>
      <c r="E113" s="9"/>
    </row>
    <row r="114" spans="1:5" x14ac:dyDescent="0.2">
      <c r="A114" s="105" t="s">
        <v>176</v>
      </c>
      <c r="B114" s="106" t="s">
        <v>544</v>
      </c>
      <c r="C114" s="18"/>
      <c r="D114" s="18"/>
      <c r="E114" s="66">
        <f>SUM(E115:E157)</f>
        <v>35544</v>
      </c>
    </row>
    <row r="115" spans="1:5" x14ac:dyDescent="0.25">
      <c r="A115" s="107"/>
      <c r="B115" s="35" t="s">
        <v>177</v>
      </c>
      <c r="C115" s="15">
        <v>100</v>
      </c>
      <c r="D115" s="15">
        <v>30</v>
      </c>
      <c r="E115" s="36">
        <f>C115*D115</f>
        <v>3000</v>
      </c>
    </row>
    <row r="116" spans="1:5" x14ac:dyDescent="0.25">
      <c r="A116" s="107"/>
      <c r="B116" s="37" t="s">
        <v>178</v>
      </c>
      <c r="C116" s="15">
        <v>100</v>
      </c>
      <c r="D116" s="15">
        <v>7</v>
      </c>
      <c r="E116" s="36"/>
    </row>
    <row r="117" spans="1:5" x14ac:dyDescent="0.25">
      <c r="A117" s="107"/>
      <c r="B117" s="37" t="s">
        <v>179</v>
      </c>
      <c r="C117" s="15">
        <v>100</v>
      </c>
      <c r="D117" s="15">
        <v>2</v>
      </c>
      <c r="E117" s="36"/>
    </row>
    <row r="118" spans="1:5" x14ac:dyDescent="0.25">
      <c r="A118" s="107"/>
      <c r="B118" s="37" t="s">
        <v>179</v>
      </c>
      <c r="C118" s="15">
        <v>100</v>
      </c>
      <c r="D118" s="15">
        <v>1</v>
      </c>
      <c r="E118" s="36"/>
    </row>
    <row r="119" spans="1:5" x14ac:dyDescent="0.25">
      <c r="A119" s="107"/>
      <c r="B119" s="37" t="s">
        <v>180</v>
      </c>
      <c r="C119" s="15">
        <v>100</v>
      </c>
      <c r="D119" s="15">
        <v>2</v>
      </c>
      <c r="E119" s="36"/>
    </row>
    <row r="120" spans="1:5" x14ac:dyDescent="0.25">
      <c r="A120" s="107"/>
      <c r="B120" s="37" t="s">
        <v>181</v>
      </c>
      <c r="C120" s="15">
        <v>100</v>
      </c>
      <c r="D120" s="15">
        <v>3</v>
      </c>
      <c r="E120" s="36"/>
    </row>
    <row r="121" spans="1:5" x14ac:dyDescent="0.25">
      <c r="A121" s="88"/>
      <c r="B121" s="38" t="s">
        <v>182</v>
      </c>
      <c r="C121" s="15">
        <v>100</v>
      </c>
      <c r="D121" s="39">
        <v>4</v>
      </c>
      <c r="E121" s="40"/>
    </row>
    <row r="122" spans="1:5" x14ac:dyDescent="0.25">
      <c r="A122" s="107"/>
      <c r="B122" s="37" t="s">
        <v>181</v>
      </c>
      <c r="C122" s="15">
        <v>100</v>
      </c>
      <c r="D122" s="15">
        <v>1</v>
      </c>
      <c r="E122" s="36"/>
    </row>
    <row r="123" spans="1:5" x14ac:dyDescent="0.25">
      <c r="A123" s="107"/>
      <c r="B123" s="37" t="s">
        <v>183</v>
      </c>
      <c r="C123" s="15">
        <v>100</v>
      </c>
      <c r="D123" s="15">
        <v>6</v>
      </c>
      <c r="E123" s="36"/>
    </row>
    <row r="124" spans="1:5" x14ac:dyDescent="0.25">
      <c r="A124" s="107"/>
      <c r="B124" s="37" t="s">
        <v>184</v>
      </c>
      <c r="C124" s="15">
        <v>100</v>
      </c>
      <c r="D124" s="15">
        <v>4</v>
      </c>
      <c r="E124" s="36"/>
    </row>
    <row r="125" spans="1:5" x14ac:dyDescent="0.25">
      <c r="A125" s="107"/>
      <c r="B125" s="37" t="s">
        <v>179</v>
      </c>
      <c r="C125" s="15">
        <v>100</v>
      </c>
      <c r="D125" s="15">
        <v>1</v>
      </c>
      <c r="E125" s="36"/>
    </row>
    <row r="126" spans="1:5" ht="30" x14ac:dyDescent="0.25">
      <c r="A126" s="107"/>
      <c r="B126" s="37" t="s">
        <v>185</v>
      </c>
      <c r="C126" s="15">
        <v>100</v>
      </c>
      <c r="D126" s="15">
        <v>10</v>
      </c>
      <c r="E126" s="36"/>
    </row>
    <row r="127" spans="1:5" ht="30" x14ac:dyDescent="0.25">
      <c r="A127" s="107"/>
      <c r="B127" s="37" t="s">
        <v>186</v>
      </c>
      <c r="C127" s="15">
        <v>100</v>
      </c>
      <c r="D127" s="15">
        <v>1</v>
      </c>
      <c r="E127" s="36"/>
    </row>
    <row r="128" spans="1:5" x14ac:dyDescent="0.25">
      <c r="A128" s="107"/>
      <c r="B128" s="14" t="s">
        <v>187</v>
      </c>
      <c r="C128" s="15">
        <v>60</v>
      </c>
      <c r="D128" s="15">
        <v>30</v>
      </c>
      <c r="E128" s="36">
        <f t="shared" ref="E128:E155" si="5">C128*D128</f>
        <v>1800</v>
      </c>
    </row>
    <row r="129" spans="1:5" x14ac:dyDescent="0.25">
      <c r="A129" s="107"/>
      <c r="B129" s="14" t="s">
        <v>188</v>
      </c>
      <c r="C129" s="15">
        <v>275</v>
      </c>
      <c r="D129" s="15">
        <v>5</v>
      </c>
      <c r="E129" s="36">
        <f t="shared" si="5"/>
        <v>1375</v>
      </c>
    </row>
    <row r="130" spans="1:5" x14ac:dyDescent="0.25">
      <c r="A130" s="41"/>
      <c r="B130" s="43" t="s">
        <v>12</v>
      </c>
      <c r="C130" s="18">
        <v>250</v>
      </c>
      <c r="D130" s="18">
        <v>2</v>
      </c>
      <c r="E130" s="9">
        <f t="shared" si="5"/>
        <v>500</v>
      </c>
    </row>
    <row r="131" spans="1:5" x14ac:dyDescent="0.25">
      <c r="A131" s="107"/>
      <c r="B131" s="14" t="s">
        <v>189</v>
      </c>
      <c r="C131" s="15">
        <v>250</v>
      </c>
      <c r="D131" s="15">
        <v>4</v>
      </c>
      <c r="E131" s="36">
        <f t="shared" si="5"/>
        <v>1000</v>
      </c>
    </row>
    <row r="132" spans="1:5" x14ac:dyDescent="0.25">
      <c r="A132" s="41"/>
      <c r="B132" s="43" t="s">
        <v>190</v>
      </c>
      <c r="C132" s="18">
        <v>250</v>
      </c>
      <c r="D132" s="18">
        <v>60</v>
      </c>
      <c r="E132" s="9">
        <f t="shared" si="5"/>
        <v>15000</v>
      </c>
    </row>
    <row r="133" spans="1:5" x14ac:dyDescent="0.25">
      <c r="A133" s="107"/>
      <c r="B133" s="14" t="s">
        <v>191</v>
      </c>
      <c r="C133" s="15">
        <v>120</v>
      </c>
      <c r="D133" s="15">
        <v>10</v>
      </c>
      <c r="E133" s="36">
        <f t="shared" si="5"/>
        <v>1200</v>
      </c>
    </row>
    <row r="134" spans="1:5" x14ac:dyDescent="0.25">
      <c r="A134" s="107"/>
      <c r="B134" s="14" t="s">
        <v>192</v>
      </c>
      <c r="C134" s="15">
        <v>150</v>
      </c>
      <c r="D134" s="15">
        <v>2</v>
      </c>
      <c r="E134" s="36">
        <f t="shared" si="5"/>
        <v>300</v>
      </c>
    </row>
    <row r="135" spans="1:5" x14ac:dyDescent="0.2">
      <c r="A135" s="42"/>
      <c r="B135" s="43" t="s">
        <v>193</v>
      </c>
      <c r="C135" s="18">
        <v>150</v>
      </c>
      <c r="D135" s="18">
        <v>2</v>
      </c>
      <c r="E135" s="9">
        <f t="shared" si="5"/>
        <v>300</v>
      </c>
    </row>
    <row r="136" spans="1:5" x14ac:dyDescent="0.25">
      <c r="A136" s="41"/>
      <c r="B136" s="44" t="s">
        <v>194</v>
      </c>
      <c r="C136" s="18">
        <v>40</v>
      </c>
      <c r="D136" s="18">
        <v>10</v>
      </c>
      <c r="E136" s="9">
        <f t="shared" si="5"/>
        <v>400</v>
      </c>
    </row>
    <row r="137" spans="1:5" x14ac:dyDescent="0.25">
      <c r="A137" s="33"/>
      <c r="B137" s="43" t="s">
        <v>195</v>
      </c>
      <c r="C137" s="18">
        <v>60</v>
      </c>
      <c r="D137" s="18">
        <v>2</v>
      </c>
      <c r="E137" s="9">
        <f t="shared" si="5"/>
        <v>120</v>
      </c>
    </row>
    <row r="138" spans="1:5" x14ac:dyDescent="0.25">
      <c r="A138" s="41"/>
      <c r="B138" s="43" t="s">
        <v>196</v>
      </c>
      <c r="C138" s="18">
        <v>60</v>
      </c>
      <c r="D138" s="18">
        <v>1</v>
      </c>
      <c r="E138" s="9">
        <f t="shared" si="5"/>
        <v>60</v>
      </c>
    </row>
    <row r="139" spans="1:5" x14ac:dyDescent="0.2">
      <c r="A139" s="45"/>
      <c r="B139" s="43" t="s">
        <v>197</v>
      </c>
      <c r="C139" s="18">
        <v>150</v>
      </c>
      <c r="D139" s="18">
        <v>1</v>
      </c>
      <c r="E139" s="9">
        <f t="shared" si="5"/>
        <v>150</v>
      </c>
    </row>
    <row r="140" spans="1:5" x14ac:dyDescent="0.25">
      <c r="A140" s="107"/>
      <c r="B140" s="14" t="s">
        <v>198</v>
      </c>
      <c r="C140" s="15">
        <v>250</v>
      </c>
      <c r="D140" s="15">
        <v>2</v>
      </c>
      <c r="E140" s="36">
        <f t="shared" si="5"/>
        <v>500</v>
      </c>
    </row>
    <row r="141" spans="1:5" ht="30" x14ac:dyDescent="0.2">
      <c r="A141" s="17"/>
      <c r="B141" s="44" t="s">
        <v>199</v>
      </c>
      <c r="C141" s="18">
        <v>350</v>
      </c>
      <c r="D141" s="18">
        <v>1</v>
      </c>
      <c r="E141" s="9">
        <f t="shared" si="5"/>
        <v>350</v>
      </c>
    </row>
    <row r="142" spans="1:5" x14ac:dyDescent="0.2">
      <c r="A142" s="45"/>
      <c r="B142" s="43" t="s">
        <v>200</v>
      </c>
      <c r="C142" s="18">
        <v>150</v>
      </c>
      <c r="D142" s="18">
        <v>2</v>
      </c>
      <c r="E142" s="9">
        <f t="shared" si="5"/>
        <v>300</v>
      </c>
    </row>
    <row r="143" spans="1:5" ht="45" x14ac:dyDescent="0.2">
      <c r="A143" s="45"/>
      <c r="B143" s="43" t="s">
        <v>201</v>
      </c>
      <c r="C143" s="18">
        <v>39</v>
      </c>
      <c r="D143" s="18">
        <v>1</v>
      </c>
      <c r="E143" s="9">
        <f t="shared" si="5"/>
        <v>39</v>
      </c>
    </row>
    <row r="144" spans="1:5" x14ac:dyDescent="0.2">
      <c r="A144" s="45"/>
      <c r="B144" s="44" t="s">
        <v>202</v>
      </c>
      <c r="C144" s="18">
        <v>80</v>
      </c>
      <c r="D144" s="18">
        <v>6</v>
      </c>
      <c r="E144" s="9">
        <f t="shared" si="5"/>
        <v>480</v>
      </c>
    </row>
    <row r="145" spans="1:5" ht="60" x14ac:dyDescent="0.2">
      <c r="A145" s="45"/>
      <c r="B145" s="43" t="s">
        <v>203</v>
      </c>
      <c r="C145" s="18">
        <v>180</v>
      </c>
      <c r="D145" s="18">
        <v>8</v>
      </c>
      <c r="E145" s="9">
        <f t="shared" si="5"/>
        <v>1440</v>
      </c>
    </row>
    <row r="146" spans="1:5" x14ac:dyDescent="0.2">
      <c r="A146" s="45"/>
      <c r="B146" s="43" t="s">
        <v>204</v>
      </c>
      <c r="C146" s="18">
        <v>40</v>
      </c>
      <c r="D146" s="18">
        <v>3</v>
      </c>
      <c r="E146" s="9">
        <f t="shared" si="5"/>
        <v>120</v>
      </c>
    </row>
    <row r="147" spans="1:5" x14ac:dyDescent="0.2">
      <c r="A147" s="45"/>
      <c r="B147" s="43" t="s">
        <v>205</v>
      </c>
      <c r="C147" s="18">
        <v>120</v>
      </c>
      <c r="D147" s="18">
        <v>1</v>
      </c>
      <c r="E147" s="9">
        <f t="shared" si="5"/>
        <v>120</v>
      </c>
    </row>
    <row r="148" spans="1:5" x14ac:dyDescent="0.2">
      <c r="A148" s="17"/>
      <c r="B148" s="43" t="s">
        <v>206</v>
      </c>
      <c r="C148" s="18">
        <v>70</v>
      </c>
      <c r="D148" s="18">
        <v>1</v>
      </c>
      <c r="E148" s="9">
        <f t="shared" si="5"/>
        <v>70</v>
      </c>
    </row>
    <row r="149" spans="1:5" x14ac:dyDescent="0.2">
      <c r="A149" s="45"/>
      <c r="B149" s="43" t="s">
        <v>207</v>
      </c>
      <c r="C149" s="18">
        <v>70</v>
      </c>
      <c r="D149" s="18">
        <v>2</v>
      </c>
      <c r="E149" s="9">
        <f t="shared" si="5"/>
        <v>140</v>
      </c>
    </row>
    <row r="150" spans="1:5" ht="30" x14ac:dyDescent="0.2">
      <c r="A150" s="46"/>
      <c r="B150" s="43" t="s">
        <v>208</v>
      </c>
      <c r="C150" s="18">
        <v>140</v>
      </c>
      <c r="D150" s="18">
        <v>2</v>
      </c>
      <c r="E150" s="9">
        <f t="shared" si="5"/>
        <v>280</v>
      </c>
    </row>
    <row r="151" spans="1:5" x14ac:dyDescent="0.25">
      <c r="A151" s="107"/>
      <c r="B151" s="14" t="s">
        <v>209</v>
      </c>
      <c r="C151" s="15">
        <v>2000</v>
      </c>
      <c r="D151" s="15">
        <v>1</v>
      </c>
      <c r="E151" s="36">
        <f t="shared" si="5"/>
        <v>2000</v>
      </c>
    </row>
    <row r="152" spans="1:5" x14ac:dyDescent="0.25">
      <c r="A152" s="107"/>
      <c r="B152" s="14" t="s">
        <v>210</v>
      </c>
      <c r="C152" s="15">
        <v>1000</v>
      </c>
      <c r="D152" s="15">
        <v>2</v>
      </c>
      <c r="E152" s="36">
        <f t="shared" si="5"/>
        <v>2000</v>
      </c>
    </row>
    <row r="153" spans="1:5" ht="45" x14ac:dyDescent="0.2">
      <c r="A153" s="17"/>
      <c r="B153" s="43" t="s">
        <v>211</v>
      </c>
      <c r="C153" s="18">
        <v>500</v>
      </c>
      <c r="D153" s="18">
        <v>1</v>
      </c>
      <c r="E153" s="9">
        <f t="shared" si="5"/>
        <v>500</v>
      </c>
    </row>
    <row r="154" spans="1:5" x14ac:dyDescent="0.25">
      <c r="A154" s="107"/>
      <c r="B154" s="14" t="s">
        <v>212</v>
      </c>
      <c r="C154" s="15">
        <v>50</v>
      </c>
      <c r="D154" s="15">
        <v>10</v>
      </c>
      <c r="E154" s="36">
        <f t="shared" si="5"/>
        <v>500</v>
      </c>
    </row>
    <row r="155" spans="1:5" x14ac:dyDescent="0.2">
      <c r="A155" s="45"/>
      <c r="B155" s="27" t="s">
        <v>213</v>
      </c>
      <c r="C155" s="18">
        <v>1500</v>
      </c>
      <c r="D155" s="18">
        <v>1</v>
      </c>
      <c r="E155" s="9">
        <f t="shared" si="5"/>
        <v>1500</v>
      </c>
    </row>
    <row r="156" spans="1:5" x14ac:dyDescent="0.2">
      <c r="A156" s="100"/>
      <c r="B156" s="104"/>
      <c r="C156" s="18"/>
      <c r="D156" s="18"/>
      <c r="E156" s="101"/>
    </row>
    <row r="157" spans="1:5" x14ac:dyDescent="0.2">
      <c r="A157" s="100"/>
      <c r="B157" s="104"/>
      <c r="C157" s="18"/>
      <c r="D157" s="18"/>
      <c r="E157" s="101"/>
    </row>
    <row r="158" spans="1:5" x14ac:dyDescent="0.2">
      <c r="A158" s="100" t="s">
        <v>214</v>
      </c>
      <c r="B158" s="104" t="s">
        <v>545</v>
      </c>
      <c r="C158" s="18"/>
      <c r="D158" s="18"/>
      <c r="E158" s="108">
        <f>SUM(E159:E202)</f>
        <v>4000</v>
      </c>
    </row>
    <row r="159" spans="1:5" x14ac:dyDescent="0.2">
      <c r="A159" s="45"/>
      <c r="B159" s="47" t="s">
        <v>215</v>
      </c>
      <c r="C159" s="18">
        <v>4000</v>
      </c>
      <c r="D159" s="18">
        <v>1</v>
      </c>
      <c r="E159" s="9">
        <f>C159*D159</f>
        <v>4000</v>
      </c>
    </row>
    <row r="160" spans="1:5" ht="15" customHeight="1" x14ac:dyDescent="0.25">
      <c r="A160" s="45"/>
      <c r="B160" s="122" t="s">
        <v>216</v>
      </c>
      <c r="C160" s="18">
        <v>120</v>
      </c>
      <c r="D160" s="18">
        <v>2</v>
      </c>
      <c r="E160" s="9"/>
    </row>
    <row r="161" spans="1:5" x14ac:dyDescent="0.25">
      <c r="A161" s="25"/>
      <c r="B161" s="123" t="s">
        <v>217</v>
      </c>
      <c r="C161" s="23">
        <v>110</v>
      </c>
      <c r="D161" s="23">
        <v>3</v>
      </c>
      <c r="E161" s="9"/>
    </row>
    <row r="162" spans="1:5" x14ac:dyDescent="0.25">
      <c r="A162" s="25"/>
      <c r="B162" s="122" t="s">
        <v>13</v>
      </c>
      <c r="C162" s="23">
        <v>100</v>
      </c>
      <c r="D162" s="23">
        <v>2</v>
      </c>
      <c r="E162" s="9"/>
    </row>
    <row r="163" spans="1:5" x14ac:dyDescent="0.25">
      <c r="A163" s="25"/>
      <c r="B163" s="122" t="s">
        <v>218</v>
      </c>
      <c r="C163" s="23">
        <v>5</v>
      </c>
      <c r="D163" s="23">
        <v>6</v>
      </c>
      <c r="E163" s="9"/>
    </row>
    <row r="164" spans="1:5" x14ac:dyDescent="0.25">
      <c r="A164" s="25"/>
      <c r="B164" s="122" t="s">
        <v>219</v>
      </c>
      <c r="C164" s="23">
        <v>22</v>
      </c>
      <c r="D164" s="23">
        <v>3</v>
      </c>
      <c r="E164" s="9"/>
    </row>
    <row r="165" spans="1:5" ht="30" x14ac:dyDescent="0.25">
      <c r="A165" s="25"/>
      <c r="B165" s="122" t="s">
        <v>220</v>
      </c>
      <c r="C165" s="23">
        <v>15</v>
      </c>
      <c r="D165" s="23">
        <v>8</v>
      </c>
      <c r="E165" s="9"/>
    </row>
    <row r="166" spans="1:5" ht="30" x14ac:dyDescent="0.25">
      <c r="A166" s="25"/>
      <c r="B166" s="122" t="s">
        <v>221</v>
      </c>
      <c r="C166" s="23">
        <v>10</v>
      </c>
      <c r="D166" s="23">
        <v>8</v>
      </c>
      <c r="E166" s="9"/>
    </row>
    <row r="167" spans="1:5" ht="30" x14ac:dyDescent="0.25">
      <c r="A167" s="25"/>
      <c r="B167" s="122" t="s">
        <v>222</v>
      </c>
      <c r="C167" s="23">
        <v>12</v>
      </c>
      <c r="D167" s="23">
        <v>8</v>
      </c>
      <c r="E167" s="9"/>
    </row>
    <row r="168" spans="1:5" ht="30" x14ac:dyDescent="0.25">
      <c r="A168" s="25"/>
      <c r="B168" s="123" t="s">
        <v>223</v>
      </c>
      <c r="C168" s="23">
        <v>17</v>
      </c>
      <c r="D168" s="23">
        <v>4</v>
      </c>
      <c r="E168" s="9"/>
    </row>
    <row r="169" spans="1:5" ht="30" x14ac:dyDescent="0.25">
      <c r="A169" s="25"/>
      <c r="B169" s="123" t="s">
        <v>224</v>
      </c>
      <c r="C169" s="23">
        <v>17</v>
      </c>
      <c r="D169" s="23">
        <v>6</v>
      </c>
      <c r="E169" s="9"/>
    </row>
    <row r="170" spans="1:5" ht="30" x14ac:dyDescent="0.25">
      <c r="A170" s="25"/>
      <c r="B170" s="123" t="s">
        <v>225</v>
      </c>
      <c r="C170" s="23">
        <v>17</v>
      </c>
      <c r="D170" s="23">
        <v>6</v>
      </c>
      <c r="E170" s="9"/>
    </row>
    <row r="171" spans="1:5" ht="30" x14ac:dyDescent="0.25">
      <c r="A171" s="25"/>
      <c r="B171" s="123" t="s">
        <v>226</v>
      </c>
      <c r="C171" s="23">
        <v>17</v>
      </c>
      <c r="D171" s="23">
        <v>6</v>
      </c>
      <c r="E171" s="9"/>
    </row>
    <row r="172" spans="1:5" x14ac:dyDescent="0.25">
      <c r="A172" s="25"/>
      <c r="B172" s="123" t="s">
        <v>227</v>
      </c>
      <c r="C172" s="23">
        <v>24</v>
      </c>
      <c r="D172" s="23">
        <v>5</v>
      </c>
      <c r="E172" s="9"/>
    </row>
    <row r="173" spans="1:5" x14ac:dyDescent="0.25">
      <c r="A173" s="25"/>
      <c r="B173" s="123" t="s">
        <v>228</v>
      </c>
      <c r="C173" s="23">
        <v>25</v>
      </c>
      <c r="D173" s="23">
        <v>10</v>
      </c>
      <c r="E173" s="9"/>
    </row>
    <row r="174" spans="1:5" x14ac:dyDescent="0.25">
      <c r="A174" s="25"/>
      <c r="B174" s="123" t="s">
        <v>229</v>
      </c>
      <c r="C174" s="23">
        <v>33</v>
      </c>
      <c r="D174" s="23">
        <v>6</v>
      </c>
      <c r="E174" s="9"/>
    </row>
    <row r="175" spans="1:5" x14ac:dyDescent="0.25">
      <c r="A175" s="25"/>
      <c r="B175" s="123" t="s">
        <v>230</v>
      </c>
      <c r="C175" s="23">
        <v>25</v>
      </c>
      <c r="D175" s="23">
        <v>3</v>
      </c>
      <c r="E175" s="9"/>
    </row>
    <row r="176" spans="1:5" ht="30" x14ac:dyDescent="0.25">
      <c r="A176" s="25"/>
      <c r="B176" s="123" t="s">
        <v>231</v>
      </c>
      <c r="C176" s="23">
        <v>30</v>
      </c>
      <c r="D176" s="23">
        <v>3</v>
      </c>
      <c r="E176" s="9"/>
    </row>
    <row r="177" spans="1:5" x14ac:dyDescent="0.25">
      <c r="A177" s="25"/>
      <c r="B177" s="123" t="s">
        <v>232</v>
      </c>
      <c r="C177" s="23">
        <v>39</v>
      </c>
      <c r="D177" s="23">
        <v>2</v>
      </c>
      <c r="E177" s="9"/>
    </row>
    <row r="178" spans="1:5" ht="45" x14ac:dyDescent="0.25">
      <c r="A178" s="25"/>
      <c r="B178" s="123" t="s">
        <v>14</v>
      </c>
      <c r="C178" s="23">
        <v>8</v>
      </c>
      <c r="D178" s="23">
        <v>10</v>
      </c>
      <c r="E178" s="9"/>
    </row>
    <row r="179" spans="1:5" x14ac:dyDescent="0.25">
      <c r="A179" s="25"/>
      <c r="B179" s="123" t="s">
        <v>233</v>
      </c>
      <c r="C179" s="23">
        <v>19</v>
      </c>
      <c r="D179" s="23">
        <v>2</v>
      </c>
      <c r="E179" s="9"/>
    </row>
    <row r="180" spans="1:5" x14ac:dyDescent="0.25">
      <c r="A180" s="25"/>
      <c r="B180" s="123" t="s">
        <v>234</v>
      </c>
      <c r="C180" s="23">
        <v>15</v>
      </c>
      <c r="D180" s="23">
        <v>10</v>
      </c>
      <c r="E180" s="9"/>
    </row>
    <row r="181" spans="1:5" x14ac:dyDescent="0.25">
      <c r="A181" s="25"/>
      <c r="B181" s="122" t="s">
        <v>235</v>
      </c>
      <c r="C181" s="23">
        <v>8</v>
      </c>
      <c r="D181" s="23">
        <v>6</v>
      </c>
      <c r="E181" s="9"/>
    </row>
    <row r="182" spans="1:5" ht="30" x14ac:dyDescent="0.25">
      <c r="A182" s="25"/>
      <c r="B182" s="122" t="s">
        <v>236</v>
      </c>
      <c r="C182" s="23">
        <v>14</v>
      </c>
      <c r="D182" s="23">
        <v>8</v>
      </c>
      <c r="E182" s="9"/>
    </row>
    <row r="183" spans="1:5" ht="30" x14ac:dyDescent="0.25">
      <c r="A183" s="25"/>
      <c r="B183" s="122" t="s">
        <v>237</v>
      </c>
      <c r="C183" s="23">
        <v>50</v>
      </c>
      <c r="D183" s="23">
        <v>4</v>
      </c>
      <c r="E183" s="9"/>
    </row>
    <row r="184" spans="1:5" x14ac:dyDescent="0.25">
      <c r="A184" s="25"/>
      <c r="B184" s="50" t="s">
        <v>238</v>
      </c>
      <c r="C184" s="23">
        <v>45</v>
      </c>
      <c r="D184" s="23">
        <v>3</v>
      </c>
      <c r="E184" s="9"/>
    </row>
    <row r="185" spans="1:5" x14ac:dyDescent="0.25">
      <c r="A185" s="25"/>
      <c r="B185" s="122" t="s">
        <v>239</v>
      </c>
      <c r="C185" s="23">
        <v>206</v>
      </c>
      <c r="D185" s="109" t="s">
        <v>10</v>
      </c>
      <c r="E185" s="9"/>
    </row>
    <row r="186" spans="1:5" x14ac:dyDescent="0.25">
      <c r="A186" s="25"/>
      <c r="B186" s="122" t="s">
        <v>240</v>
      </c>
      <c r="C186" s="23">
        <v>19</v>
      </c>
      <c r="D186" s="23">
        <v>5</v>
      </c>
      <c r="E186" s="9"/>
    </row>
    <row r="187" spans="1:5" x14ac:dyDescent="0.25">
      <c r="A187" s="25"/>
      <c r="B187" s="122" t="s">
        <v>241</v>
      </c>
      <c r="C187" s="23">
        <v>22</v>
      </c>
      <c r="D187" s="23">
        <v>4</v>
      </c>
      <c r="E187" s="9"/>
    </row>
    <row r="188" spans="1:5" x14ac:dyDescent="0.25">
      <c r="A188" s="25"/>
      <c r="B188" s="122" t="s">
        <v>242</v>
      </c>
      <c r="C188" s="23">
        <v>28</v>
      </c>
      <c r="D188" s="23">
        <v>2</v>
      </c>
      <c r="E188" s="9"/>
    </row>
    <row r="189" spans="1:5" x14ac:dyDescent="0.25">
      <c r="A189" s="25"/>
      <c r="B189" s="122" t="s">
        <v>243</v>
      </c>
      <c r="C189" s="23"/>
      <c r="D189" s="23"/>
      <c r="E189" s="9"/>
    </row>
    <row r="190" spans="1:5" ht="15" customHeight="1" x14ac:dyDescent="0.25">
      <c r="A190" s="25"/>
      <c r="B190" s="122" t="s">
        <v>15</v>
      </c>
      <c r="C190" s="23">
        <v>20</v>
      </c>
      <c r="D190" s="23">
        <v>20</v>
      </c>
      <c r="E190" s="9"/>
    </row>
    <row r="191" spans="1:5" x14ac:dyDescent="0.25">
      <c r="A191" s="25"/>
      <c r="B191" s="122" t="s">
        <v>16</v>
      </c>
      <c r="C191" s="23">
        <v>20</v>
      </c>
      <c r="D191" s="23">
        <v>6</v>
      </c>
      <c r="E191" s="9"/>
    </row>
    <row r="192" spans="1:5" x14ac:dyDescent="0.25">
      <c r="A192" s="25"/>
      <c r="B192" s="122" t="s">
        <v>244</v>
      </c>
      <c r="C192" s="23">
        <v>30</v>
      </c>
      <c r="D192" s="23">
        <v>4</v>
      </c>
      <c r="E192" s="9"/>
    </row>
    <row r="193" spans="1:5" x14ac:dyDescent="0.25">
      <c r="A193" s="25"/>
      <c r="B193" s="122" t="s">
        <v>245</v>
      </c>
      <c r="C193" s="23">
        <v>16</v>
      </c>
      <c r="D193" s="23">
        <v>8</v>
      </c>
      <c r="E193" s="9"/>
    </row>
    <row r="194" spans="1:5" ht="30" x14ac:dyDescent="0.25">
      <c r="A194" s="25"/>
      <c r="B194" s="122" t="s">
        <v>246</v>
      </c>
      <c r="C194" s="23">
        <v>17</v>
      </c>
      <c r="D194" s="23">
        <v>8</v>
      </c>
      <c r="E194" s="9"/>
    </row>
    <row r="195" spans="1:5" x14ac:dyDescent="0.25">
      <c r="A195" s="25"/>
      <c r="B195" s="122" t="s">
        <v>247</v>
      </c>
      <c r="C195" s="23">
        <v>10</v>
      </c>
      <c r="D195" s="23">
        <v>10</v>
      </c>
      <c r="E195" s="9"/>
    </row>
    <row r="196" spans="1:5" x14ac:dyDescent="0.25">
      <c r="A196" s="25"/>
      <c r="B196" s="122" t="s">
        <v>248</v>
      </c>
      <c r="C196" s="23">
        <v>25</v>
      </c>
      <c r="D196" s="23">
        <v>4</v>
      </c>
      <c r="E196" s="9"/>
    </row>
    <row r="197" spans="1:5" x14ac:dyDescent="0.25">
      <c r="A197" s="25"/>
      <c r="B197" s="122" t="s">
        <v>249</v>
      </c>
      <c r="C197" s="23">
        <v>3</v>
      </c>
      <c r="D197" s="23">
        <v>10</v>
      </c>
      <c r="E197" s="9"/>
    </row>
    <row r="198" spans="1:5" x14ac:dyDescent="0.25">
      <c r="A198" s="33"/>
      <c r="B198" s="122" t="s">
        <v>17</v>
      </c>
      <c r="C198" s="18">
        <v>5</v>
      </c>
      <c r="D198" s="18">
        <v>12</v>
      </c>
      <c r="E198" s="9"/>
    </row>
    <row r="199" spans="1:5" ht="30" x14ac:dyDescent="0.25">
      <c r="A199" s="25"/>
      <c r="B199" s="122" t="s">
        <v>250</v>
      </c>
      <c r="C199" s="23">
        <v>15</v>
      </c>
      <c r="D199" s="23">
        <v>8</v>
      </c>
      <c r="E199" s="9"/>
    </row>
    <row r="200" spans="1:5" x14ac:dyDescent="0.25">
      <c r="A200" s="25"/>
      <c r="B200" s="122" t="s">
        <v>251</v>
      </c>
      <c r="C200" s="23">
        <v>5</v>
      </c>
      <c r="D200" s="23">
        <v>2</v>
      </c>
      <c r="E200" s="9"/>
    </row>
    <row r="201" spans="1:5" x14ac:dyDescent="0.25">
      <c r="A201" s="25"/>
      <c r="B201" s="122" t="s">
        <v>252</v>
      </c>
      <c r="C201" s="23">
        <v>7</v>
      </c>
      <c r="D201" s="23">
        <v>12</v>
      </c>
      <c r="E201" s="9"/>
    </row>
    <row r="202" spans="1:5" x14ac:dyDescent="0.25">
      <c r="A202" s="25"/>
      <c r="B202" s="22"/>
      <c r="C202" s="23"/>
      <c r="D202" s="23"/>
      <c r="E202" s="9"/>
    </row>
    <row r="203" spans="1:5" x14ac:dyDescent="0.2">
      <c r="A203" s="100" t="s">
        <v>253</v>
      </c>
      <c r="B203" s="104" t="s">
        <v>546</v>
      </c>
      <c r="C203" s="18"/>
      <c r="D203" s="18"/>
      <c r="E203" s="110">
        <f>SUM(E204:E221)</f>
        <v>3000</v>
      </c>
    </row>
    <row r="204" spans="1:5" x14ac:dyDescent="0.2">
      <c r="A204" s="45"/>
      <c r="B204" s="27" t="s">
        <v>254</v>
      </c>
      <c r="C204" s="18">
        <v>3000</v>
      </c>
      <c r="D204" s="18">
        <v>1</v>
      </c>
      <c r="E204" s="9">
        <f>C204*D204</f>
        <v>3000</v>
      </c>
    </row>
    <row r="205" spans="1:5" x14ac:dyDescent="0.2">
      <c r="A205" s="45"/>
      <c r="B205" s="49" t="s">
        <v>255</v>
      </c>
      <c r="C205" s="18">
        <v>5</v>
      </c>
      <c r="D205" s="18">
        <v>0</v>
      </c>
      <c r="E205" s="9"/>
    </row>
    <row r="206" spans="1:5" x14ac:dyDescent="0.2">
      <c r="A206" s="45"/>
      <c r="B206" s="49" t="s">
        <v>256</v>
      </c>
      <c r="C206" s="18">
        <v>10</v>
      </c>
      <c r="D206" s="18">
        <v>0</v>
      </c>
      <c r="E206" s="9"/>
    </row>
    <row r="207" spans="1:5" x14ac:dyDescent="0.2">
      <c r="A207" s="45"/>
      <c r="B207" s="49" t="s">
        <v>257</v>
      </c>
      <c r="C207" s="18">
        <v>4</v>
      </c>
      <c r="D207" s="18">
        <v>180</v>
      </c>
      <c r="E207" s="9"/>
    </row>
    <row r="208" spans="1:5" x14ac:dyDescent="0.2">
      <c r="A208" s="45"/>
      <c r="B208" s="49" t="s">
        <v>258</v>
      </c>
      <c r="C208" s="18">
        <v>10</v>
      </c>
      <c r="D208" s="18">
        <v>0</v>
      </c>
      <c r="E208" s="9"/>
    </row>
    <row r="209" spans="1:5" x14ac:dyDescent="0.2">
      <c r="A209" s="45"/>
      <c r="B209" s="49" t="s">
        <v>259</v>
      </c>
      <c r="C209" s="18">
        <v>20</v>
      </c>
      <c r="D209" s="18">
        <v>50</v>
      </c>
      <c r="E209" s="9"/>
    </row>
    <row r="210" spans="1:5" x14ac:dyDescent="0.2">
      <c r="A210" s="45"/>
      <c r="B210" s="49" t="s">
        <v>260</v>
      </c>
      <c r="C210" s="18">
        <v>0.6</v>
      </c>
      <c r="D210" s="18">
        <v>10</v>
      </c>
      <c r="E210" s="9"/>
    </row>
    <row r="211" spans="1:5" x14ac:dyDescent="0.2">
      <c r="A211" s="45"/>
      <c r="B211" s="49" t="s">
        <v>261</v>
      </c>
      <c r="C211" s="18">
        <v>0.6</v>
      </c>
      <c r="D211" s="18">
        <v>25</v>
      </c>
      <c r="E211" s="9"/>
    </row>
    <row r="212" spans="1:5" x14ac:dyDescent="0.2">
      <c r="A212" s="45"/>
      <c r="B212" s="49" t="s">
        <v>262</v>
      </c>
      <c r="C212" s="18">
        <v>0.6</v>
      </c>
      <c r="D212" s="18">
        <v>15</v>
      </c>
      <c r="E212" s="9"/>
    </row>
    <row r="213" spans="1:5" x14ac:dyDescent="0.2">
      <c r="A213" s="45"/>
      <c r="B213" s="49" t="s">
        <v>263</v>
      </c>
      <c r="C213" s="18">
        <v>20</v>
      </c>
      <c r="D213" s="18">
        <v>50</v>
      </c>
      <c r="E213" s="9"/>
    </row>
    <row r="214" spans="1:5" x14ac:dyDescent="0.2">
      <c r="A214" s="45"/>
      <c r="B214" s="49" t="s">
        <v>264</v>
      </c>
      <c r="C214" s="18">
        <v>7</v>
      </c>
      <c r="D214" s="18">
        <v>3</v>
      </c>
      <c r="E214" s="9"/>
    </row>
    <row r="215" spans="1:5" x14ac:dyDescent="0.2">
      <c r="A215" s="45"/>
      <c r="B215" s="49" t="s">
        <v>260</v>
      </c>
      <c r="C215" s="18">
        <v>0.6</v>
      </c>
      <c r="D215" s="18">
        <v>10</v>
      </c>
      <c r="E215" s="9"/>
    </row>
    <row r="216" spans="1:5" x14ac:dyDescent="0.2">
      <c r="A216" s="45"/>
      <c r="B216" s="49" t="s">
        <v>261</v>
      </c>
      <c r="C216" s="18">
        <v>0.6</v>
      </c>
      <c r="D216" s="18">
        <v>25</v>
      </c>
      <c r="E216" s="9"/>
    </row>
    <row r="217" spans="1:5" x14ac:dyDescent="0.2">
      <c r="A217" s="45"/>
      <c r="B217" s="49" t="s">
        <v>262</v>
      </c>
      <c r="C217" s="18">
        <v>0.6</v>
      </c>
      <c r="D217" s="18">
        <v>15</v>
      </c>
      <c r="E217" s="9"/>
    </row>
    <row r="218" spans="1:5" x14ac:dyDescent="0.25">
      <c r="A218" s="45"/>
      <c r="B218" s="48" t="s">
        <v>265</v>
      </c>
      <c r="C218" s="18">
        <v>0.6</v>
      </c>
      <c r="D218" s="18">
        <v>30</v>
      </c>
      <c r="E218" s="9"/>
    </row>
    <row r="219" spans="1:5" x14ac:dyDescent="0.25">
      <c r="A219" s="45"/>
      <c r="B219" s="48" t="s">
        <v>266</v>
      </c>
      <c r="C219" s="18">
        <v>0.6</v>
      </c>
      <c r="D219" s="18">
        <v>90</v>
      </c>
      <c r="E219" s="9"/>
    </row>
    <row r="220" spans="1:5" x14ac:dyDescent="0.25">
      <c r="A220" s="17"/>
      <c r="B220" s="50" t="s">
        <v>267</v>
      </c>
      <c r="C220" s="18">
        <v>0.6</v>
      </c>
      <c r="D220" s="18">
        <v>10</v>
      </c>
      <c r="E220" s="9"/>
    </row>
    <row r="221" spans="1:5" x14ac:dyDescent="0.2">
      <c r="A221" s="45"/>
      <c r="B221" s="51"/>
      <c r="C221" s="18"/>
      <c r="D221" s="18"/>
      <c r="E221" s="9"/>
    </row>
    <row r="222" spans="1:5" x14ac:dyDescent="0.2">
      <c r="A222" s="100" t="s">
        <v>268</v>
      </c>
      <c r="B222" s="104" t="s">
        <v>547</v>
      </c>
      <c r="C222" s="18"/>
      <c r="D222" s="18"/>
      <c r="E222" s="101">
        <f>SUM(E223:E224)</f>
        <v>1370</v>
      </c>
    </row>
    <row r="223" spans="1:5" x14ac:dyDescent="0.2">
      <c r="A223" s="17"/>
      <c r="B223" s="43" t="s">
        <v>269</v>
      </c>
      <c r="C223" s="18">
        <v>22</v>
      </c>
      <c r="D223" s="18">
        <v>50</v>
      </c>
      <c r="E223" s="9">
        <f t="shared" ref="E223:E224" si="6">C223*D223</f>
        <v>1100</v>
      </c>
    </row>
    <row r="224" spans="1:5" x14ac:dyDescent="0.2">
      <c r="A224" s="45"/>
      <c r="B224" s="43" t="s">
        <v>269</v>
      </c>
      <c r="C224" s="18">
        <v>30</v>
      </c>
      <c r="D224" s="18">
        <v>9</v>
      </c>
      <c r="E224" s="9">
        <f t="shared" si="6"/>
        <v>270</v>
      </c>
    </row>
    <row r="225" spans="1:5" x14ac:dyDescent="0.2">
      <c r="A225" s="100"/>
      <c r="B225" s="27"/>
      <c r="C225" s="52"/>
      <c r="D225" s="52"/>
      <c r="E225" s="101"/>
    </row>
    <row r="226" spans="1:5" x14ac:dyDescent="0.2">
      <c r="A226" s="100" t="s">
        <v>270</v>
      </c>
      <c r="B226" s="54" t="s">
        <v>548</v>
      </c>
      <c r="C226" s="18"/>
      <c r="D226" s="18"/>
      <c r="E226" s="101">
        <f>SUM(E227:E265)</f>
        <v>28406</v>
      </c>
    </row>
    <row r="227" spans="1:5" x14ac:dyDescent="0.2">
      <c r="A227" s="45"/>
      <c r="B227" s="43" t="s">
        <v>271</v>
      </c>
      <c r="C227" s="18">
        <v>35</v>
      </c>
      <c r="D227" s="18">
        <v>15</v>
      </c>
      <c r="E227" s="9">
        <f t="shared" ref="E227:E244" si="7">C227*D227</f>
        <v>525</v>
      </c>
    </row>
    <row r="228" spans="1:5" x14ac:dyDescent="0.25">
      <c r="A228" s="107"/>
      <c r="B228" s="14" t="s">
        <v>272</v>
      </c>
      <c r="C228" s="15">
        <v>25</v>
      </c>
      <c r="D228" s="15">
        <v>3</v>
      </c>
      <c r="E228" s="36">
        <f t="shared" si="7"/>
        <v>75</v>
      </c>
    </row>
    <row r="229" spans="1:5" x14ac:dyDescent="0.2">
      <c r="A229" s="45"/>
      <c r="B229" s="43" t="s">
        <v>273</v>
      </c>
      <c r="C229" s="18">
        <v>35</v>
      </c>
      <c r="D229" s="18">
        <v>10</v>
      </c>
      <c r="E229" s="9">
        <f t="shared" si="7"/>
        <v>350</v>
      </c>
    </row>
    <row r="230" spans="1:5" x14ac:dyDescent="0.2">
      <c r="A230" s="45"/>
      <c r="B230" s="43" t="s">
        <v>274</v>
      </c>
      <c r="C230" s="18">
        <v>30</v>
      </c>
      <c r="D230" s="18">
        <v>30</v>
      </c>
      <c r="E230" s="9">
        <f t="shared" si="7"/>
        <v>900</v>
      </c>
    </row>
    <row r="231" spans="1:5" x14ac:dyDescent="0.2">
      <c r="A231" s="45"/>
      <c r="B231" s="43" t="s">
        <v>275</v>
      </c>
      <c r="C231" s="18">
        <v>35</v>
      </c>
      <c r="D231" s="18">
        <v>2</v>
      </c>
      <c r="E231" s="9">
        <f t="shared" si="7"/>
        <v>70</v>
      </c>
    </row>
    <row r="232" spans="1:5" x14ac:dyDescent="0.2">
      <c r="A232" s="45"/>
      <c r="B232" s="43" t="s">
        <v>276</v>
      </c>
      <c r="C232" s="18">
        <v>20</v>
      </c>
      <c r="D232" s="18">
        <v>2</v>
      </c>
      <c r="E232" s="9">
        <f t="shared" si="7"/>
        <v>40</v>
      </c>
    </row>
    <row r="233" spans="1:5" x14ac:dyDescent="0.2">
      <c r="A233" s="17"/>
      <c r="B233" s="43" t="s">
        <v>277</v>
      </c>
      <c r="C233" s="18">
        <v>0.25</v>
      </c>
      <c r="D233" s="18">
        <v>200</v>
      </c>
      <c r="E233" s="9">
        <f t="shared" si="7"/>
        <v>50</v>
      </c>
    </row>
    <row r="234" spans="1:5" x14ac:dyDescent="0.2">
      <c r="A234" s="45"/>
      <c r="B234" s="43" t="s">
        <v>278</v>
      </c>
      <c r="C234" s="8">
        <v>14</v>
      </c>
      <c r="D234" s="18">
        <v>1</v>
      </c>
      <c r="E234" s="9">
        <f t="shared" si="7"/>
        <v>14</v>
      </c>
    </row>
    <row r="235" spans="1:5" x14ac:dyDescent="0.2">
      <c r="A235" s="45"/>
      <c r="B235" s="43" t="s">
        <v>279</v>
      </c>
      <c r="C235" s="8">
        <v>20</v>
      </c>
      <c r="D235" s="8">
        <f>5+10</f>
        <v>15</v>
      </c>
      <c r="E235" s="9">
        <f t="shared" si="7"/>
        <v>300</v>
      </c>
    </row>
    <row r="236" spans="1:5" ht="30" x14ac:dyDescent="0.25">
      <c r="A236" s="17"/>
      <c r="B236" s="30" t="s">
        <v>280</v>
      </c>
      <c r="C236" s="18">
        <v>20</v>
      </c>
      <c r="D236" s="18">
        <v>5</v>
      </c>
      <c r="E236" s="9">
        <f t="shared" si="7"/>
        <v>100</v>
      </c>
    </row>
    <row r="237" spans="1:5" x14ac:dyDescent="0.2">
      <c r="A237" s="100"/>
      <c r="B237" s="43" t="s">
        <v>281</v>
      </c>
      <c r="C237" s="18">
        <v>0.34</v>
      </c>
      <c r="D237" s="18">
        <v>1000</v>
      </c>
      <c r="E237" s="9">
        <f t="shared" si="7"/>
        <v>340</v>
      </c>
    </row>
    <row r="238" spans="1:5" ht="30" x14ac:dyDescent="0.2">
      <c r="A238" s="100"/>
      <c r="B238" s="43" t="s">
        <v>282</v>
      </c>
      <c r="C238" s="18">
        <v>100</v>
      </c>
      <c r="D238" s="18">
        <v>1</v>
      </c>
      <c r="E238" s="9">
        <f t="shared" si="7"/>
        <v>100</v>
      </c>
    </row>
    <row r="239" spans="1:5" ht="105" x14ac:dyDescent="0.2">
      <c r="A239" s="100"/>
      <c r="B239" s="43" t="s">
        <v>283</v>
      </c>
      <c r="C239" s="18">
        <v>150</v>
      </c>
      <c r="D239" s="18">
        <v>1</v>
      </c>
      <c r="E239" s="9">
        <f t="shared" si="7"/>
        <v>150</v>
      </c>
    </row>
    <row r="240" spans="1:5" ht="30" x14ac:dyDescent="0.25">
      <c r="A240" s="17"/>
      <c r="B240" s="30" t="s">
        <v>284</v>
      </c>
      <c r="C240" s="18">
        <v>150</v>
      </c>
      <c r="D240" s="18">
        <v>1</v>
      </c>
      <c r="E240" s="9">
        <f t="shared" si="7"/>
        <v>150</v>
      </c>
    </row>
    <row r="241" spans="1:5" x14ac:dyDescent="0.2">
      <c r="A241" s="17"/>
      <c r="B241" s="43" t="s">
        <v>285</v>
      </c>
      <c r="C241" s="18">
        <v>150</v>
      </c>
      <c r="D241" s="18">
        <v>3</v>
      </c>
      <c r="E241" s="9">
        <f t="shared" si="7"/>
        <v>450</v>
      </c>
    </row>
    <row r="242" spans="1:5" x14ac:dyDescent="0.2">
      <c r="A242" s="17"/>
      <c r="B242" s="43" t="s">
        <v>20</v>
      </c>
      <c r="C242" s="18">
        <v>10</v>
      </c>
      <c r="D242" s="18">
        <v>5</v>
      </c>
      <c r="E242" s="9">
        <f t="shared" si="7"/>
        <v>50</v>
      </c>
    </row>
    <row r="243" spans="1:5" x14ac:dyDescent="0.2">
      <c r="A243" s="100"/>
      <c r="B243" s="43" t="s">
        <v>286</v>
      </c>
      <c r="C243" s="18">
        <v>4</v>
      </c>
      <c r="D243" s="18">
        <v>15</v>
      </c>
      <c r="E243" s="9">
        <f t="shared" si="7"/>
        <v>60</v>
      </c>
    </row>
    <row r="244" spans="1:5" x14ac:dyDescent="0.2">
      <c r="A244" s="100"/>
      <c r="B244" s="43" t="s">
        <v>287</v>
      </c>
      <c r="C244" s="18">
        <v>4</v>
      </c>
      <c r="D244" s="18">
        <v>15</v>
      </c>
      <c r="E244" s="9">
        <f t="shared" si="7"/>
        <v>60</v>
      </c>
    </row>
    <row r="245" spans="1:5" x14ac:dyDescent="0.2">
      <c r="A245" s="17"/>
      <c r="B245" s="43" t="s">
        <v>288</v>
      </c>
      <c r="C245" s="18">
        <v>7</v>
      </c>
      <c r="D245" s="18">
        <v>2</v>
      </c>
      <c r="E245" s="9">
        <f t="shared" ref="E245:E264" si="8">C245*D245</f>
        <v>14</v>
      </c>
    </row>
    <row r="246" spans="1:5" x14ac:dyDescent="0.2">
      <c r="A246" s="17"/>
      <c r="B246" s="43" t="s">
        <v>289</v>
      </c>
      <c r="C246" s="18">
        <v>45</v>
      </c>
      <c r="D246" s="18">
        <v>2</v>
      </c>
      <c r="E246" s="9">
        <f t="shared" si="8"/>
        <v>90</v>
      </c>
    </row>
    <row r="247" spans="1:5" x14ac:dyDescent="0.2">
      <c r="A247" s="17"/>
      <c r="B247" s="27" t="s">
        <v>290</v>
      </c>
      <c r="C247" s="18">
        <v>3</v>
      </c>
      <c r="D247" s="18">
        <v>2</v>
      </c>
      <c r="E247" s="9">
        <f t="shared" si="8"/>
        <v>6</v>
      </c>
    </row>
    <row r="248" spans="1:5" x14ac:dyDescent="0.2">
      <c r="A248" s="17"/>
      <c r="B248" s="27" t="s">
        <v>291</v>
      </c>
      <c r="C248" s="18">
        <v>12</v>
      </c>
      <c r="D248" s="18">
        <v>2</v>
      </c>
      <c r="E248" s="9">
        <f t="shared" si="8"/>
        <v>24</v>
      </c>
    </row>
    <row r="249" spans="1:5" x14ac:dyDescent="0.2">
      <c r="A249" s="17"/>
      <c r="B249" s="27" t="s">
        <v>292</v>
      </c>
      <c r="C249" s="18">
        <v>25</v>
      </c>
      <c r="D249" s="18">
        <v>1</v>
      </c>
      <c r="E249" s="9">
        <f t="shared" si="8"/>
        <v>25</v>
      </c>
    </row>
    <row r="250" spans="1:5" x14ac:dyDescent="0.2">
      <c r="A250" s="17"/>
      <c r="B250" s="27" t="s">
        <v>293</v>
      </c>
      <c r="C250" s="18">
        <v>48</v>
      </c>
      <c r="D250" s="18">
        <v>2</v>
      </c>
      <c r="E250" s="9">
        <f t="shared" si="8"/>
        <v>96</v>
      </c>
    </row>
    <row r="251" spans="1:5" x14ac:dyDescent="0.2">
      <c r="A251" s="17"/>
      <c r="B251" s="27" t="s">
        <v>294</v>
      </c>
      <c r="C251" s="18">
        <v>20</v>
      </c>
      <c r="D251" s="18">
        <v>2</v>
      </c>
      <c r="E251" s="9">
        <f t="shared" si="8"/>
        <v>40</v>
      </c>
    </row>
    <row r="252" spans="1:5" x14ac:dyDescent="0.2">
      <c r="A252" s="17"/>
      <c r="B252" s="27" t="s">
        <v>295</v>
      </c>
      <c r="C252" s="18">
        <v>20</v>
      </c>
      <c r="D252" s="18">
        <v>3</v>
      </c>
      <c r="E252" s="9">
        <f t="shared" si="8"/>
        <v>60</v>
      </c>
    </row>
    <row r="253" spans="1:5" x14ac:dyDescent="0.2">
      <c r="A253" s="17"/>
      <c r="B253" s="27" t="s">
        <v>296</v>
      </c>
      <c r="C253" s="18">
        <v>20</v>
      </c>
      <c r="D253" s="18">
        <v>2</v>
      </c>
      <c r="E253" s="9">
        <f t="shared" si="8"/>
        <v>40</v>
      </c>
    </row>
    <row r="254" spans="1:5" x14ac:dyDescent="0.2">
      <c r="A254" s="17"/>
      <c r="B254" s="27" t="s">
        <v>297</v>
      </c>
      <c r="C254" s="18">
        <v>17</v>
      </c>
      <c r="D254" s="18">
        <v>1</v>
      </c>
      <c r="E254" s="9">
        <f t="shared" si="8"/>
        <v>17</v>
      </c>
    </row>
    <row r="255" spans="1:5" ht="30" x14ac:dyDescent="0.2">
      <c r="A255" s="17"/>
      <c r="B255" s="27" t="s">
        <v>298</v>
      </c>
      <c r="C255" s="18">
        <v>100</v>
      </c>
      <c r="D255" s="18">
        <v>1</v>
      </c>
      <c r="E255" s="9">
        <f t="shared" si="8"/>
        <v>100</v>
      </c>
    </row>
    <row r="256" spans="1:5" x14ac:dyDescent="0.2">
      <c r="A256" s="17"/>
      <c r="B256" s="27" t="s">
        <v>299</v>
      </c>
      <c r="C256" s="18">
        <v>35</v>
      </c>
      <c r="D256" s="18">
        <v>1</v>
      </c>
      <c r="E256" s="9">
        <f t="shared" si="8"/>
        <v>35</v>
      </c>
    </row>
    <row r="257" spans="1:5" ht="45" x14ac:dyDescent="0.25">
      <c r="A257" s="17"/>
      <c r="B257" s="30" t="s">
        <v>300</v>
      </c>
      <c r="C257" s="18">
        <v>11</v>
      </c>
      <c r="D257" s="18">
        <v>5</v>
      </c>
      <c r="E257" s="9">
        <f t="shared" si="8"/>
        <v>55</v>
      </c>
    </row>
    <row r="258" spans="1:5" ht="30" x14ac:dyDescent="0.25">
      <c r="A258" s="107"/>
      <c r="B258" s="14" t="s">
        <v>301</v>
      </c>
      <c r="C258" s="15">
        <v>2200</v>
      </c>
      <c r="D258" s="15">
        <v>1</v>
      </c>
      <c r="E258" s="36">
        <f t="shared" si="8"/>
        <v>2200</v>
      </c>
    </row>
    <row r="259" spans="1:5" x14ac:dyDescent="0.25">
      <c r="A259" s="88"/>
      <c r="B259" s="53" t="s">
        <v>18</v>
      </c>
      <c r="C259" s="39">
        <v>490</v>
      </c>
      <c r="D259" s="39">
        <v>1</v>
      </c>
      <c r="E259" s="40">
        <f t="shared" si="8"/>
        <v>490</v>
      </c>
    </row>
    <row r="260" spans="1:5" ht="30" x14ac:dyDescent="0.25">
      <c r="A260" s="88"/>
      <c r="B260" s="53" t="s">
        <v>302</v>
      </c>
      <c r="C260" s="39">
        <v>850</v>
      </c>
      <c r="D260" s="39">
        <v>1</v>
      </c>
      <c r="E260" s="40">
        <f t="shared" si="8"/>
        <v>850</v>
      </c>
    </row>
    <row r="261" spans="1:5" ht="30" x14ac:dyDescent="0.25">
      <c r="A261" s="107"/>
      <c r="B261" s="14" t="s">
        <v>303</v>
      </c>
      <c r="C261" s="15">
        <v>1300</v>
      </c>
      <c r="D261" s="15">
        <v>1</v>
      </c>
      <c r="E261" s="36">
        <f t="shared" si="8"/>
        <v>1300</v>
      </c>
    </row>
    <row r="262" spans="1:5" x14ac:dyDescent="0.25">
      <c r="A262" s="88"/>
      <c r="B262" s="53" t="s">
        <v>304</v>
      </c>
      <c r="C262" s="39">
        <f>90</f>
        <v>90</v>
      </c>
      <c r="D262" s="39">
        <v>2</v>
      </c>
      <c r="E262" s="40">
        <f t="shared" si="8"/>
        <v>180</v>
      </c>
    </row>
    <row r="263" spans="1:5" x14ac:dyDescent="0.25">
      <c r="A263" s="107"/>
      <c r="B263" s="14" t="s">
        <v>305</v>
      </c>
      <c r="C263" s="15">
        <v>4000</v>
      </c>
      <c r="D263" s="15">
        <v>1</v>
      </c>
      <c r="E263" s="36">
        <f t="shared" si="8"/>
        <v>4000</v>
      </c>
    </row>
    <row r="264" spans="1:5" x14ac:dyDescent="0.25">
      <c r="A264" s="88"/>
      <c r="B264" s="53" t="s">
        <v>306</v>
      </c>
      <c r="C264" s="39">
        <v>15000</v>
      </c>
      <c r="D264" s="39">
        <v>1</v>
      </c>
      <c r="E264" s="40">
        <f t="shared" si="8"/>
        <v>15000</v>
      </c>
    </row>
    <row r="265" spans="1:5" x14ac:dyDescent="0.2">
      <c r="A265" s="17"/>
      <c r="B265" s="111"/>
      <c r="C265" s="18"/>
      <c r="D265" s="18"/>
      <c r="E265" s="9"/>
    </row>
    <row r="266" spans="1:5" x14ac:dyDescent="0.2">
      <c r="A266" s="100" t="s">
        <v>307</v>
      </c>
      <c r="B266" s="102" t="s">
        <v>549</v>
      </c>
      <c r="C266" s="18"/>
      <c r="D266" s="18"/>
      <c r="E266" s="101">
        <f>SUM(E267:E273)</f>
        <v>2700</v>
      </c>
    </row>
    <row r="267" spans="1:5" x14ac:dyDescent="0.2">
      <c r="A267" s="45"/>
      <c r="B267" s="27" t="s">
        <v>308</v>
      </c>
      <c r="C267" s="18">
        <v>30</v>
      </c>
      <c r="D267" s="18">
        <v>20</v>
      </c>
      <c r="E267" s="9">
        <f>C267*D267</f>
        <v>600</v>
      </c>
    </row>
    <row r="268" spans="1:5" x14ac:dyDescent="0.2">
      <c r="A268" s="45"/>
      <c r="B268" s="49" t="s">
        <v>22</v>
      </c>
      <c r="C268" s="18"/>
      <c r="D268" s="18">
        <v>20</v>
      </c>
      <c r="E268" s="9"/>
    </row>
    <row r="269" spans="1:5" x14ac:dyDescent="0.2">
      <c r="A269" s="45"/>
      <c r="B269" s="43" t="s">
        <v>21</v>
      </c>
      <c r="C269" s="18">
        <v>400</v>
      </c>
      <c r="D269" s="18">
        <v>2</v>
      </c>
      <c r="E269" s="9">
        <f t="shared" ref="E269:E274" si="9">C269*D269</f>
        <v>800</v>
      </c>
    </row>
    <row r="270" spans="1:5" x14ac:dyDescent="0.25">
      <c r="A270" s="107"/>
      <c r="B270" s="14" t="s">
        <v>309</v>
      </c>
      <c r="C270" s="15">
        <v>250</v>
      </c>
      <c r="D270" s="15">
        <v>1</v>
      </c>
      <c r="E270" s="36">
        <f t="shared" si="9"/>
        <v>250</v>
      </c>
    </row>
    <row r="271" spans="1:5" x14ac:dyDescent="0.2">
      <c r="A271" s="45"/>
      <c r="B271" s="43" t="s">
        <v>19</v>
      </c>
      <c r="C271" s="18">
        <v>60</v>
      </c>
      <c r="D271" s="18">
        <v>2</v>
      </c>
      <c r="E271" s="9">
        <f t="shared" si="9"/>
        <v>120</v>
      </c>
    </row>
    <row r="272" spans="1:5" x14ac:dyDescent="0.2">
      <c r="A272" s="45"/>
      <c r="B272" s="28" t="s">
        <v>310</v>
      </c>
      <c r="C272" s="18">
        <v>330</v>
      </c>
      <c r="D272" s="18">
        <v>1</v>
      </c>
      <c r="E272" s="9">
        <f t="shared" si="9"/>
        <v>330</v>
      </c>
    </row>
    <row r="273" spans="1:5" x14ac:dyDescent="0.25">
      <c r="A273" s="107"/>
      <c r="B273" s="14" t="s">
        <v>311</v>
      </c>
      <c r="C273" s="15">
        <v>300</v>
      </c>
      <c r="D273" s="15">
        <v>2</v>
      </c>
      <c r="E273" s="36">
        <f t="shared" si="9"/>
        <v>600</v>
      </c>
    </row>
    <row r="274" spans="1:5" x14ac:dyDescent="0.25">
      <c r="A274" s="100"/>
      <c r="B274" s="30" t="s">
        <v>312</v>
      </c>
      <c r="C274" s="9">
        <v>3000</v>
      </c>
      <c r="D274" s="52">
        <v>1</v>
      </c>
      <c r="E274" s="9">
        <f t="shared" si="9"/>
        <v>3000</v>
      </c>
    </row>
    <row r="275" spans="1:5" x14ac:dyDescent="0.2">
      <c r="A275" s="100"/>
      <c r="B275" s="112"/>
      <c r="C275" s="52"/>
      <c r="D275" s="52"/>
      <c r="E275" s="113"/>
    </row>
    <row r="276" spans="1:5" x14ac:dyDescent="0.2">
      <c r="A276" s="100" t="s">
        <v>313</v>
      </c>
      <c r="B276" s="121" t="s">
        <v>550</v>
      </c>
      <c r="C276" s="18"/>
      <c r="D276" s="18"/>
      <c r="E276" s="66">
        <f>C276*D276</f>
        <v>0</v>
      </c>
    </row>
    <row r="277" spans="1:5" x14ac:dyDescent="0.2">
      <c r="A277" s="100" t="s">
        <v>314</v>
      </c>
      <c r="B277" s="121" t="s">
        <v>551</v>
      </c>
      <c r="C277" s="18"/>
      <c r="D277" s="18"/>
      <c r="E277" s="66">
        <f>E278+E293+E302+E306+E352+E362</f>
        <v>177090</v>
      </c>
    </row>
    <row r="278" spans="1:5" x14ac:dyDescent="0.2">
      <c r="A278" s="114">
        <v>44573</v>
      </c>
      <c r="B278" s="121" t="s">
        <v>552</v>
      </c>
      <c r="C278" s="18"/>
      <c r="D278" s="18"/>
      <c r="E278" s="101">
        <f>SUM(E279:E291)</f>
        <v>52400</v>
      </c>
    </row>
    <row r="279" spans="1:5" ht="30" x14ac:dyDescent="0.2">
      <c r="A279" s="45"/>
      <c r="B279" s="43" t="s">
        <v>315</v>
      </c>
      <c r="C279" s="18">
        <v>1200</v>
      </c>
      <c r="D279" s="18">
        <v>2</v>
      </c>
      <c r="E279" s="9">
        <f t="shared" ref="E279:E291" si="10">C279*D279</f>
        <v>2400</v>
      </c>
    </row>
    <row r="280" spans="1:5" x14ac:dyDescent="0.2">
      <c r="A280" s="45"/>
      <c r="B280" s="43" t="s">
        <v>316</v>
      </c>
      <c r="C280" s="18">
        <v>1200</v>
      </c>
      <c r="D280" s="18">
        <v>2</v>
      </c>
      <c r="E280" s="9">
        <f t="shared" si="10"/>
        <v>2400</v>
      </c>
    </row>
    <row r="281" spans="1:5" x14ac:dyDescent="0.2">
      <c r="A281" s="45"/>
      <c r="B281" s="43" t="s">
        <v>317</v>
      </c>
      <c r="C281" s="18">
        <v>1200</v>
      </c>
      <c r="D281" s="18">
        <v>2</v>
      </c>
      <c r="E281" s="9">
        <f t="shared" si="10"/>
        <v>2400</v>
      </c>
    </row>
    <row r="282" spans="1:5" x14ac:dyDescent="0.2">
      <c r="A282" s="45"/>
      <c r="B282" s="43" t="s">
        <v>318</v>
      </c>
      <c r="C282" s="18">
        <v>1200</v>
      </c>
      <c r="D282" s="18">
        <v>1</v>
      </c>
      <c r="E282" s="9">
        <f t="shared" si="10"/>
        <v>1200</v>
      </c>
    </row>
    <row r="283" spans="1:5" ht="30" x14ac:dyDescent="0.2">
      <c r="A283" s="17"/>
      <c r="B283" s="43" t="s">
        <v>319</v>
      </c>
      <c r="C283" s="18">
        <v>1200</v>
      </c>
      <c r="D283" s="18">
        <v>3</v>
      </c>
      <c r="E283" s="9">
        <f t="shared" si="10"/>
        <v>3600</v>
      </c>
    </row>
    <row r="284" spans="1:5" x14ac:dyDescent="0.2">
      <c r="A284" s="17"/>
      <c r="B284" s="43" t="s">
        <v>320</v>
      </c>
      <c r="C284" s="18">
        <v>1200</v>
      </c>
      <c r="D284" s="18">
        <v>1</v>
      </c>
      <c r="E284" s="9">
        <f t="shared" si="10"/>
        <v>1200</v>
      </c>
    </row>
    <row r="285" spans="1:5" x14ac:dyDescent="0.2">
      <c r="A285" s="17"/>
      <c r="B285" s="43" t="s">
        <v>321</v>
      </c>
      <c r="C285" s="18">
        <v>1200</v>
      </c>
      <c r="D285" s="18">
        <v>1</v>
      </c>
      <c r="E285" s="9">
        <f t="shared" si="10"/>
        <v>1200</v>
      </c>
    </row>
    <row r="286" spans="1:5" ht="30" x14ac:dyDescent="0.2">
      <c r="A286" s="17"/>
      <c r="B286" s="43" t="s">
        <v>322</v>
      </c>
      <c r="C286" s="18">
        <v>1200</v>
      </c>
      <c r="D286" s="18">
        <v>1</v>
      </c>
      <c r="E286" s="9">
        <f t="shared" si="10"/>
        <v>1200</v>
      </c>
    </row>
    <row r="287" spans="1:5" ht="30" x14ac:dyDescent="0.2">
      <c r="A287" s="100"/>
      <c r="B287" s="43" t="s">
        <v>323</v>
      </c>
      <c r="C287" s="18">
        <v>1200</v>
      </c>
      <c r="D287" s="18">
        <v>1</v>
      </c>
      <c r="E287" s="9">
        <f t="shared" si="10"/>
        <v>1200</v>
      </c>
    </row>
    <row r="288" spans="1:5" x14ac:dyDescent="0.2">
      <c r="A288" s="17"/>
      <c r="B288" s="43" t="s">
        <v>324</v>
      </c>
      <c r="C288" s="18">
        <v>30000</v>
      </c>
      <c r="D288" s="18">
        <v>1</v>
      </c>
      <c r="E288" s="9">
        <f t="shared" si="10"/>
        <v>30000</v>
      </c>
    </row>
    <row r="289" spans="1:5" ht="45" x14ac:dyDescent="0.25">
      <c r="A289" s="17"/>
      <c r="B289" s="30" t="s">
        <v>325</v>
      </c>
      <c r="C289" s="8">
        <v>1200</v>
      </c>
      <c r="D289" s="18">
        <v>2</v>
      </c>
      <c r="E289" s="9">
        <f t="shared" si="10"/>
        <v>2400</v>
      </c>
    </row>
    <row r="290" spans="1:5" x14ac:dyDescent="0.25">
      <c r="A290" s="17"/>
      <c r="B290" s="30" t="s">
        <v>326</v>
      </c>
      <c r="C290" s="8">
        <v>1200</v>
      </c>
      <c r="D290" s="18">
        <v>1</v>
      </c>
      <c r="E290" s="9">
        <f t="shared" si="10"/>
        <v>1200</v>
      </c>
    </row>
    <row r="291" spans="1:5" x14ac:dyDescent="0.25">
      <c r="A291" s="107"/>
      <c r="B291" s="14" t="s">
        <v>327</v>
      </c>
      <c r="C291" s="15">
        <v>1000</v>
      </c>
      <c r="D291" s="15">
        <v>2</v>
      </c>
      <c r="E291" s="36">
        <f t="shared" si="10"/>
        <v>2000</v>
      </c>
    </row>
    <row r="292" spans="1:5" x14ac:dyDescent="0.2">
      <c r="A292" s="114"/>
      <c r="B292" s="102"/>
      <c r="C292" s="18"/>
      <c r="D292" s="18"/>
      <c r="E292" s="110"/>
    </row>
    <row r="293" spans="1:5" x14ac:dyDescent="0.2">
      <c r="A293" s="114">
        <v>44604</v>
      </c>
      <c r="B293" s="102" t="s">
        <v>328</v>
      </c>
      <c r="C293" s="18"/>
      <c r="D293" s="18"/>
      <c r="E293" s="110">
        <f>SUM(E294:E300)</f>
        <v>1300</v>
      </c>
    </row>
    <row r="294" spans="1:5" x14ac:dyDescent="0.2">
      <c r="A294" s="17"/>
      <c r="B294" s="54" t="s">
        <v>328</v>
      </c>
      <c r="C294" s="18">
        <v>130</v>
      </c>
      <c r="D294" s="18">
        <v>10</v>
      </c>
      <c r="E294" s="9">
        <f>C294*D294</f>
        <v>1300</v>
      </c>
    </row>
    <row r="295" spans="1:5" x14ac:dyDescent="0.2">
      <c r="A295" s="17"/>
      <c r="B295" s="49" t="s">
        <v>328</v>
      </c>
      <c r="C295" s="18">
        <v>130</v>
      </c>
      <c r="D295" s="18">
        <v>1</v>
      </c>
      <c r="E295" s="9"/>
    </row>
    <row r="296" spans="1:5" x14ac:dyDescent="0.2">
      <c r="A296" s="17"/>
      <c r="B296" s="49" t="s">
        <v>329</v>
      </c>
      <c r="C296" s="18">
        <v>130</v>
      </c>
      <c r="D296" s="18">
        <v>1</v>
      </c>
      <c r="E296" s="9"/>
    </row>
    <row r="297" spans="1:5" x14ac:dyDescent="0.2">
      <c r="A297" s="17"/>
      <c r="B297" s="49" t="s">
        <v>330</v>
      </c>
      <c r="C297" s="18"/>
      <c r="D297" s="18"/>
      <c r="E297" s="9"/>
    </row>
    <row r="298" spans="1:5" x14ac:dyDescent="0.2">
      <c r="A298" s="114"/>
      <c r="B298" s="49" t="s">
        <v>331</v>
      </c>
      <c r="C298" s="18">
        <v>130</v>
      </c>
      <c r="D298" s="18">
        <v>2</v>
      </c>
      <c r="E298" s="9"/>
    </row>
    <row r="299" spans="1:5" x14ac:dyDescent="0.2">
      <c r="A299" s="114"/>
      <c r="B299" s="49" t="s">
        <v>332</v>
      </c>
      <c r="C299" s="18">
        <v>130</v>
      </c>
      <c r="D299" s="18">
        <v>2</v>
      </c>
      <c r="E299" s="9"/>
    </row>
    <row r="300" spans="1:5" x14ac:dyDescent="0.2">
      <c r="A300" s="114"/>
      <c r="B300" s="49" t="s">
        <v>333</v>
      </c>
      <c r="C300" s="18">
        <v>130</v>
      </c>
      <c r="D300" s="18">
        <v>4</v>
      </c>
      <c r="E300" s="9"/>
    </row>
    <row r="301" spans="1:5" x14ac:dyDescent="0.2">
      <c r="A301" s="114"/>
      <c r="B301" s="102"/>
      <c r="C301" s="18"/>
      <c r="D301" s="18"/>
      <c r="E301" s="9"/>
    </row>
    <row r="302" spans="1:5" x14ac:dyDescent="0.2">
      <c r="A302" s="114">
        <v>44632</v>
      </c>
      <c r="B302" s="121" t="s">
        <v>553</v>
      </c>
      <c r="C302" s="18"/>
      <c r="D302" s="18"/>
      <c r="E302" s="101">
        <f>SUM(E303:E305)</f>
        <v>9990</v>
      </c>
    </row>
    <row r="303" spans="1:5" ht="75" x14ac:dyDescent="0.25">
      <c r="A303" s="17"/>
      <c r="B303" s="56" t="s">
        <v>334</v>
      </c>
      <c r="C303" s="18"/>
      <c r="D303" s="18"/>
      <c r="E303" s="9"/>
    </row>
    <row r="304" spans="1:5" x14ac:dyDescent="0.25">
      <c r="A304" s="107"/>
      <c r="B304" s="14" t="s">
        <v>335</v>
      </c>
      <c r="C304" s="15">
        <v>9990</v>
      </c>
      <c r="D304" s="15">
        <v>1</v>
      </c>
      <c r="E304" s="36">
        <f t="shared" ref="E303:E304" si="11">C304*D304</f>
        <v>9990</v>
      </c>
    </row>
    <row r="305" spans="1:5" x14ac:dyDescent="0.2">
      <c r="A305" s="17"/>
      <c r="B305" s="27"/>
      <c r="C305" s="18"/>
      <c r="D305" s="18"/>
      <c r="E305" s="9"/>
    </row>
    <row r="306" spans="1:5" x14ac:dyDescent="0.2">
      <c r="A306" s="114">
        <v>44663</v>
      </c>
      <c r="B306" s="121" t="s">
        <v>554</v>
      </c>
      <c r="C306" s="18"/>
      <c r="D306" s="18"/>
      <c r="E306" s="101"/>
    </row>
    <row r="307" spans="1:5" x14ac:dyDescent="0.2">
      <c r="A307" s="45"/>
      <c r="B307" s="43" t="s">
        <v>336</v>
      </c>
      <c r="C307" s="18"/>
      <c r="D307" s="18"/>
      <c r="E307" s="9"/>
    </row>
    <row r="308" spans="1:5" x14ac:dyDescent="0.2">
      <c r="A308" s="45"/>
      <c r="B308" s="43" t="s">
        <v>337</v>
      </c>
      <c r="C308" s="18"/>
      <c r="D308" s="18"/>
      <c r="E308" s="9"/>
    </row>
    <row r="309" spans="1:5" ht="30" x14ac:dyDescent="0.2">
      <c r="A309" s="17"/>
      <c r="B309" s="43" t="s">
        <v>23</v>
      </c>
      <c r="C309" s="18"/>
      <c r="D309" s="18"/>
      <c r="E309" s="9"/>
    </row>
    <row r="310" spans="1:5" x14ac:dyDescent="0.2">
      <c r="A310" s="45"/>
      <c r="B310" s="43" t="s">
        <v>338</v>
      </c>
      <c r="C310" s="18"/>
      <c r="D310" s="18"/>
      <c r="E310" s="9"/>
    </row>
    <row r="311" spans="1:5" x14ac:dyDescent="0.2">
      <c r="A311" s="45"/>
      <c r="B311" s="43" t="s">
        <v>339</v>
      </c>
      <c r="C311" s="18"/>
      <c r="D311" s="18"/>
      <c r="E311" s="9"/>
    </row>
    <row r="312" spans="1:5" x14ac:dyDescent="0.2">
      <c r="A312" s="45"/>
      <c r="B312" s="43" t="s">
        <v>340</v>
      </c>
      <c r="C312" s="18"/>
      <c r="D312" s="18"/>
      <c r="E312" s="9"/>
    </row>
    <row r="313" spans="1:5" x14ac:dyDescent="0.2">
      <c r="A313" s="45"/>
      <c r="B313" s="43" t="s">
        <v>341</v>
      </c>
      <c r="C313" s="18"/>
      <c r="D313" s="18"/>
      <c r="E313" s="9"/>
    </row>
    <row r="314" spans="1:5" x14ac:dyDescent="0.2">
      <c r="A314" s="17"/>
      <c r="B314" s="43" t="s">
        <v>342</v>
      </c>
      <c r="C314" s="18"/>
      <c r="D314" s="18"/>
      <c r="E314" s="9"/>
    </row>
    <row r="315" spans="1:5" x14ac:dyDescent="0.2">
      <c r="A315" s="17"/>
      <c r="B315" s="43" t="s">
        <v>343</v>
      </c>
      <c r="C315" s="18"/>
      <c r="D315" s="18"/>
      <c r="E315" s="9"/>
    </row>
    <row r="316" spans="1:5" x14ac:dyDescent="0.2">
      <c r="A316" s="17"/>
      <c r="B316" s="43" t="s">
        <v>344</v>
      </c>
      <c r="C316" s="18"/>
      <c r="D316" s="18"/>
      <c r="E316" s="9"/>
    </row>
    <row r="317" spans="1:5" ht="30" x14ac:dyDescent="0.2">
      <c r="A317" s="45"/>
      <c r="B317" s="43" t="s">
        <v>345</v>
      </c>
      <c r="C317" s="18"/>
      <c r="D317" s="18"/>
      <c r="E317" s="9"/>
    </row>
    <row r="318" spans="1:5" x14ac:dyDescent="0.2">
      <c r="A318" s="45"/>
      <c r="B318" s="43" t="s">
        <v>346</v>
      </c>
      <c r="C318" s="8"/>
      <c r="D318" s="18"/>
      <c r="E318" s="9"/>
    </row>
    <row r="319" spans="1:5" x14ac:dyDescent="0.2">
      <c r="A319" s="45"/>
      <c r="B319" s="43" t="s">
        <v>347</v>
      </c>
      <c r="C319" s="8"/>
      <c r="D319" s="8"/>
      <c r="E319" s="9"/>
    </row>
    <row r="320" spans="1:5" ht="30" x14ac:dyDescent="0.2">
      <c r="A320" s="45"/>
      <c r="B320" s="43" t="s">
        <v>348</v>
      </c>
      <c r="C320" s="8"/>
      <c r="D320" s="8"/>
      <c r="E320" s="9"/>
    </row>
    <row r="321" spans="1:5" x14ac:dyDescent="0.2">
      <c r="A321" s="45"/>
      <c r="B321" s="28" t="s">
        <v>349</v>
      </c>
      <c r="C321" s="18"/>
      <c r="D321" s="18"/>
      <c r="E321" s="9"/>
    </row>
    <row r="322" spans="1:5" x14ac:dyDescent="0.2">
      <c r="A322" s="45"/>
      <c r="B322" s="43" t="s">
        <v>350</v>
      </c>
      <c r="C322" s="18"/>
      <c r="D322" s="18"/>
      <c r="E322" s="9"/>
    </row>
    <row r="323" spans="1:5" ht="30" x14ac:dyDescent="0.2">
      <c r="A323" s="17"/>
      <c r="B323" s="43" t="s">
        <v>351</v>
      </c>
      <c r="C323" s="18"/>
      <c r="D323" s="18"/>
      <c r="E323" s="9"/>
    </row>
    <row r="324" spans="1:5" ht="30" x14ac:dyDescent="0.2">
      <c r="A324" s="17"/>
      <c r="B324" s="43" t="s">
        <v>352</v>
      </c>
      <c r="C324" s="18"/>
      <c r="D324" s="18"/>
      <c r="E324" s="9"/>
    </row>
    <row r="325" spans="1:5" ht="30" x14ac:dyDescent="0.2">
      <c r="A325" s="17"/>
      <c r="B325" s="43" t="s">
        <v>353</v>
      </c>
      <c r="C325" s="18"/>
      <c r="D325" s="18"/>
      <c r="E325" s="9"/>
    </row>
    <row r="326" spans="1:5" ht="45" x14ac:dyDescent="0.2">
      <c r="A326" s="17"/>
      <c r="B326" s="43" t="s">
        <v>354</v>
      </c>
      <c r="C326" s="55"/>
      <c r="D326" s="55"/>
      <c r="E326" s="9"/>
    </row>
    <row r="327" spans="1:5" x14ac:dyDescent="0.2">
      <c r="A327" s="17"/>
      <c r="B327" s="43" t="s">
        <v>355</v>
      </c>
      <c r="C327" s="55"/>
      <c r="D327" s="55"/>
      <c r="E327" s="9"/>
    </row>
    <row r="328" spans="1:5" ht="60" x14ac:dyDescent="0.2">
      <c r="A328" s="17"/>
      <c r="B328" s="43" t="s">
        <v>356</v>
      </c>
      <c r="C328" s="55"/>
      <c r="D328" s="55"/>
      <c r="E328" s="9"/>
    </row>
    <row r="329" spans="1:5" x14ac:dyDescent="0.2">
      <c r="A329" s="17"/>
      <c r="B329" s="43" t="s">
        <v>357</v>
      </c>
      <c r="C329" s="55"/>
      <c r="D329" s="55"/>
      <c r="E329" s="9"/>
    </row>
    <row r="330" spans="1:5" ht="30" x14ac:dyDescent="0.2">
      <c r="A330" s="45"/>
      <c r="B330" s="43" t="s">
        <v>358</v>
      </c>
      <c r="C330" s="18"/>
      <c r="D330" s="18"/>
      <c r="E330" s="9"/>
    </row>
    <row r="331" spans="1:5" x14ac:dyDescent="0.2">
      <c r="A331" s="45"/>
      <c r="B331" s="43" t="s">
        <v>359</v>
      </c>
      <c r="C331" s="18"/>
      <c r="D331" s="18"/>
      <c r="E331" s="9"/>
    </row>
    <row r="332" spans="1:5" x14ac:dyDescent="0.2">
      <c r="A332" s="17"/>
      <c r="B332" s="43" t="s">
        <v>360</v>
      </c>
      <c r="C332" s="18"/>
      <c r="D332" s="18"/>
      <c r="E332" s="9"/>
    </row>
    <row r="333" spans="1:5" ht="30" x14ac:dyDescent="0.25">
      <c r="A333" s="17"/>
      <c r="B333" s="56" t="s">
        <v>361</v>
      </c>
      <c r="C333" s="8"/>
      <c r="D333" s="18"/>
      <c r="E333" s="9"/>
    </row>
    <row r="334" spans="1:5" ht="30" x14ac:dyDescent="0.25">
      <c r="A334" s="45"/>
      <c r="B334" s="30" t="s">
        <v>362</v>
      </c>
      <c r="C334" s="18"/>
      <c r="D334" s="18"/>
      <c r="E334" s="9"/>
    </row>
    <row r="335" spans="1:5" ht="30" x14ac:dyDescent="0.25">
      <c r="A335" s="45"/>
      <c r="B335" s="56" t="s">
        <v>363</v>
      </c>
      <c r="C335" s="18"/>
      <c r="D335" s="18"/>
      <c r="E335" s="9"/>
    </row>
    <row r="336" spans="1:5" x14ac:dyDescent="0.25">
      <c r="A336" s="17"/>
      <c r="B336" s="56" t="s">
        <v>364</v>
      </c>
      <c r="C336" s="18"/>
      <c r="D336" s="18"/>
      <c r="E336" s="9"/>
    </row>
    <row r="337" spans="1:5" x14ac:dyDescent="0.25">
      <c r="A337" s="17"/>
      <c r="B337" s="56" t="s">
        <v>365</v>
      </c>
      <c r="C337" s="18"/>
      <c r="D337" s="18"/>
      <c r="E337" s="9"/>
    </row>
    <row r="338" spans="1:5" x14ac:dyDescent="0.25">
      <c r="A338" s="17"/>
      <c r="B338" s="56" t="s">
        <v>366</v>
      </c>
      <c r="C338" s="18"/>
      <c r="D338" s="18"/>
      <c r="E338" s="9"/>
    </row>
    <row r="339" spans="1:5" ht="30" x14ac:dyDescent="0.25">
      <c r="A339" s="17"/>
      <c r="B339" s="56" t="s">
        <v>367</v>
      </c>
      <c r="C339" s="18"/>
      <c r="D339" s="18"/>
      <c r="E339" s="9"/>
    </row>
    <row r="340" spans="1:5" ht="45" x14ac:dyDescent="0.25">
      <c r="A340" s="45"/>
      <c r="B340" s="30" t="s">
        <v>368</v>
      </c>
      <c r="C340" s="18"/>
      <c r="D340" s="18"/>
      <c r="E340" s="9"/>
    </row>
    <row r="341" spans="1:5" ht="30" x14ac:dyDescent="0.25">
      <c r="A341" s="45"/>
      <c r="B341" s="30" t="s">
        <v>369</v>
      </c>
      <c r="C341" s="18"/>
      <c r="D341" s="18"/>
      <c r="E341" s="9"/>
    </row>
    <row r="342" spans="1:5" ht="30" x14ac:dyDescent="0.25">
      <c r="A342" s="45"/>
      <c r="B342" s="56" t="s">
        <v>370</v>
      </c>
      <c r="C342" s="18"/>
      <c r="D342" s="18"/>
      <c r="E342" s="9"/>
    </row>
    <row r="343" spans="1:5" x14ac:dyDescent="0.25">
      <c r="A343" s="45"/>
      <c r="B343" s="56" t="s">
        <v>371</v>
      </c>
      <c r="C343" s="18"/>
      <c r="D343" s="18"/>
      <c r="E343" s="9"/>
    </row>
    <row r="344" spans="1:5" ht="30" x14ac:dyDescent="0.25">
      <c r="A344" s="45"/>
      <c r="B344" s="56" t="s">
        <v>372</v>
      </c>
      <c r="C344" s="18"/>
      <c r="D344" s="18"/>
      <c r="E344" s="9"/>
    </row>
    <row r="345" spans="1:5" x14ac:dyDescent="0.25">
      <c r="A345" s="45"/>
      <c r="B345" s="56" t="s">
        <v>373</v>
      </c>
      <c r="C345" s="18"/>
      <c r="D345" s="18"/>
      <c r="E345" s="9"/>
    </row>
    <row r="346" spans="1:5" x14ac:dyDescent="0.25">
      <c r="A346" s="45"/>
      <c r="B346" s="56" t="s">
        <v>374</v>
      </c>
      <c r="C346" s="18"/>
      <c r="D346" s="18"/>
      <c r="E346" s="9"/>
    </row>
    <row r="347" spans="1:5" x14ac:dyDescent="0.25">
      <c r="A347" s="107"/>
      <c r="B347" s="14" t="s">
        <v>375</v>
      </c>
      <c r="C347" s="15"/>
      <c r="D347" s="15"/>
      <c r="E347" s="36"/>
    </row>
    <row r="348" spans="1:5" x14ac:dyDescent="0.25">
      <c r="A348" s="107"/>
      <c r="B348" s="14" t="s">
        <v>376</v>
      </c>
      <c r="C348" s="15"/>
      <c r="D348" s="15"/>
      <c r="E348" s="36"/>
    </row>
    <row r="349" spans="1:5" x14ac:dyDescent="0.25">
      <c r="A349" s="115"/>
      <c r="B349" s="14" t="s">
        <v>377</v>
      </c>
      <c r="C349" s="15"/>
      <c r="D349" s="15"/>
      <c r="E349" s="36"/>
    </row>
    <row r="350" spans="1:5" x14ac:dyDescent="0.2">
      <c r="A350" s="114"/>
      <c r="B350" s="102"/>
      <c r="C350" s="52"/>
      <c r="D350" s="52"/>
      <c r="E350" s="110"/>
    </row>
    <row r="351" spans="1:5" x14ac:dyDescent="0.2">
      <c r="A351" s="114"/>
      <c r="B351" s="102"/>
      <c r="C351" s="52"/>
      <c r="D351" s="52"/>
      <c r="E351" s="110"/>
    </row>
    <row r="352" spans="1:5" x14ac:dyDescent="0.2">
      <c r="A352" s="114">
        <v>44693</v>
      </c>
      <c r="B352" s="102" t="s">
        <v>555</v>
      </c>
      <c r="C352" s="18"/>
      <c r="D352" s="18"/>
      <c r="E352" s="110">
        <f>SUM(E353:E360)</f>
        <v>93000</v>
      </c>
    </row>
    <row r="353" spans="1:5" x14ac:dyDescent="0.2">
      <c r="A353" s="45"/>
      <c r="B353" s="43" t="s">
        <v>378</v>
      </c>
      <c r="C353" s="18">
        <v>5000</v>
      </c>
      <c r="D353" s="18">
        <v>1</v>
      </c>
      <c r="E353" s="9">
        <f t="shared" ref="E353:E360" si="12">C353*D353</f>
        <v>5000</v>
      </c>
    </row>
    <row r="354" spans="1:5" ht="30" x14ac:dyDescent="0.2">
      <c r="A354" s="45"/>
      <c r="B354" s="43" t="s">
        <v>379</v>
      </c>
      <c r="C354" s="18">
        <v>20000</v>
      </c>
      <c r="D354" s="18">
        <v>1</v>
      </c>
      <c r="E354" s="9">
        <f t="shared" si="12"/>
        <v>20000</v>
      </c>
    </row>
    <row r="355" spans="1:5" x14ac:dyDescent="0.2">
      <c r="A355" s="45"/>
      <c r="B355" s="43" t="s">
        <v>380</v>
      </c>
      <c r="C355" s="18">
        <v>10</v>
      </c>
      <c r="D355" s="18">
        <v>80</v>
      </c>
      <c r="E355" s="9">
        <f t="shared" si="12"/>
        <v>800</v>
      </c>
    </row>
    <row r="356" spans="1:5" ht="30" x14ac:dyDescent="0.2">
      <c r="A356" s="17"/>
      <c r="B356" s="28" t="s">
        <v>381</v>
      </c>
      <c r="C356" s="55">
        <v>55</v>
      </c>
      <c r="D356" s="55">
        <v>40</v>
      </c>
      <c r="E356" s="9">
        <f t="shared" si="12"/>
        <v>2200</v>
      </c>
    </row>
    <row r="357" spans="1:5" x14ac:dyDescent="0.2">
      <c r="A357" s="17"/>
      <c r="B357" s="43" t="s">
        <v>382</v>
      </c>
      <c r="C357" s="55">
        <v>10000</v>
      </c>
      <c r="D357" s="55">
        <v>1</v>
      </c>
      <c r="E357" s="9">
        <f t="shared" si="12"/>
        <v>10000</v>
      </c>
    </row>
    <row r="358" spans="1:5" x14ac:dyDescent="0.2">
      <c r="A358" s="114"/>
      <c r="B358" s="43" t="s">
        <v>383</v>
      </c>
      <c r="C358" s="18">
        <v>10000</v>
      </c>
      <c r="D358" s="18">
        <v>1</v>
      </c>
      <c r="E358" s="9">
        <f t="shared" si="12"/>
        <v>10000</v>
      </c>
    </row>
    <row r="359" spans="1:5" x14ac:dyDescent="0.25">
      <c r="A359" s="115"/>
      <c r="B359" s="14" t="s">
        <v>44</v>
      </c>
      <c r="C359" s="15">
        <v>25000</v>
      </c>
      <c r="D359" s="15">
        <v>1</v>
      </c>
      <c r="E359" s="36">
        <f t="shared" si="12"/>
        <v>25000</v>
      </c>
    </row>
    <row r="360" spans="1:5" x14ac:dyDescent="0.25">
      <c r="A360" s="115"/>
      <c r="B360" s="14" t="s">
        <v>384</v>
      </c>
      <c r="C360" s="15">
        <v>20000</v>
      </c>
      <c r="D360" s="15">
        <v>1</v>
      </c>
      <c r="E360" s="36">
        <f t="shared" si="12"/>
        <v>20000</v>
      </c>
    </row>
    <row r="361" spans="1:5" x14ac:dyDescent="0.2">
      <c r="A361" s="114"/>
      <c r="B361" s="102"/>
      <c r="C361" s="52"/>
      <c r="D361" s="52"/>
      <c r="E361" s="101"/>
    </row>
    <row r="362" spans="1:5" x14ac:dyDescent="0.2">
      <c r="A362" s="114">
        <v>44724</v>
      </c>
      <c r="B362" s="102" t="s">
        <v>556</v>
      </c>
      <c r="C362" s="18"/>
      <c r="D362" s="18"/>
      <c r="E362" s="101">
        <f>SUM(E363:E366)</f>
        <v>20400</v>
      </c>
    </row>
    <row r="363" spans="1:5" ht="30" x14ac:dyDescent="0.2">
      <c r="A363" s="17"/>
      <c r="B363" s="11" t="s">
        <v>385</v>
      </c>
      <c r="C363" s="8">
        <v>9900</v>
      </c>
      <c r="D363" s="18">
        <v>1</v>
      </c>
      <c r="E363" s="9">
        <f t="shared" ref="E363:E364" si="13">C363*D363</f>
        <v>9900</v>
      </c>
    </row>
    <row r="364" spans="1:5" x14ac:dyDescent="0.2">
      <c r="A364" s="45"/>
      <c r="B364" s="27" t="s">
        <v>386</v>
      </c>
      <c r="C364" s="18">
        <v>5000</v>
      </c>
      <c r="D364" s="18">
        <v>1</v>
      </c>
      <c r="E364" s="9">
        <f t="shared" si="13"/>
        <v>5000</v>
      </c>
    </row>
    <row r="365" spans="1:5" x14ac:dyDescent="0.2">
      <c r="A365" s="45"/>
      <c r="B365" s="27" t="s">
        <v>387</v>
      </c>
      <c r="C365" s="18">
        <v>2500</v>
      </c>
      <c r="D365" s="18">
        <v>1</v>
      </c>
      <c r="E365" s="9">
        <v>5000</v>
      </c>
    </row>
    <row r="366" spans="1:5" x14ac:dyDescent="0.2">
      <c r="A366" s="45"/>
      <c r="B366" s="27" t="s">
        <v>388</v>
      </c>
      <c r="C366" s="18">
        <v>500</v>
      </c>
      <c r="D366" s="18">
        <v>1</v>
      </c>
      <c r="E366" s="9">
        <f>C366*D366</f>
        <v>500</v>
      </c>
    </row>
    <row r="367" spans="1:5" x14ac:dyDescent="0.2">
      <c r="A367" s="100"/>
      <c r="B367" s="112"/>
      <c r="C367" s="18"/>
      <c r="D367" s="18"/>
      <c r="E367" s="101"/>
    </row>
    <row r="368" spans="1:5" x14ac:dyDescent="0.2">
      <c r="A368" s="100" t="s">
        <v>389</v>
      </c>
      <c r="B368" s="121" t="s">
        <v>557</v>
      </c>
      <c r="C368" s="18"/>
      <c r="D368" s="18"/>
      <c r="E368" s="101">
        <f>SUM(E369:E418)</f>
        <v>188931</v>
      </c>
    </row>
    <row r="369" spans="1:5" x14ac:dyDescent="0.25">
      <c r="A369" s="45"/>
      <c r="B369" s="57" t="s">
        <v>24</v>
      </c>
      <c r="C369" s="29">
        <v>3000</v>
      </c>
      <c r="D369" s="29">
        <v>1</v>
      </c>
      <c r="E369" s="9">
        <f t="shared" ref="E369:E395" si="14">C369*D369</f>
        <v>3000</v>
      </c>
    </row>
    <row r="370" spans="1:5" x14ac:dyDescent="0.25">
      <c r="A370" s="45"/>
      <c r="B370" s="57" t="s">
        <v>390</v>
      </c>
      <c r="C370" s="29">
        <v>585</v>
      </c>
      <c r="D370" s="29">
        <v>12</v>
      </c>
      <c r="E370" s="9">
        <f t="shared" si="14"/>
        <v>7020</v>
      </c>
    </row>
    <row r="371" spans="1:5" x14ac:dyDescent="0.25">
      <c r="A371" s="45"/>
      <c r="B371" s="57" t="s">
        <v>25</v>
      </c>
      <c r="C371" s="29">
        <v>3500</v>
      </c>
      <c r="D371" s="29">
        <v>12</v>
      </c>
      <c r="E371" s="9">
        <f t="shared" si="14"/>
        <v>42000</v>
      </c>
    </row>
    <row r="372" spans="1:5" ht="30" x14ac:dyDescent="0.25">
      <c r="A372" s="45"/>
      <c r="B372" s="57" t="s">
        <v>391</v>
      </c>
      <c r="C372" s="29">
        <v>1000</v>
      </c>
      <c r="D372" s="29">
        <v>8</v>
      </c>
      <c r="E372" s="9">
        <f t="shared" si="14"/>
        <v>8000</v>
      </c>
    </row>
    <row r="373" spans="1:5" x14ac:dyDescent="0.25">
      <c r="A373" s="45"/>
      <c r="B373" s="57" t="s">
        <v>26</v>
      </c>
      <c r="C373" s="29">
        <v>200</v>
      </c>
      <c r="D373" s="29">
        <v>22</v>
      </c>
      <c r="E373" s="9">
        <f t="shared" si="14"/>
        <v>4400</v>
      </c>
    </row>
    <row r="374" spans="1:5" ht="30" x14ac:dyDescent="0.25">
      <c r="A374" s="45"/>
      <c r="B374" s="58" t="s">
        <v>392</v>
      </c>
      <c r="C374" s="29">
        <v>450</v>
      </c>
      <c r="D374" s="29">
        <v>7</v>
      </c>
      <c r="E374" s="9">
        <f t="shared" si="14"/>
        <v>3150</v>
      </c>
    </row>
    <row r="375" spans="1:5" x14ac:dyDescent="0.25">
      <c r="A375" s="45"/>
      <c r="B375" s="58" t="s">
        <v>393</v>
      </c>
      <c r="C375" s="29">
        <v>600</v>
      </c>
      <c r="D375" s="29">
        <v>12</v>
      </c>
      <c r="E375" s="9">
        <f t="shared" si="14"/>
        <v>7200</v>
      </c>
    </row>
    <row r="376" spans="1:5" ht="30" x14ac:dyDescent="0.25">
      <c r="A376" s="59"/>
      <c r="B376" s="58" t="s">
        <v>394</v>
      </c>
      <c r="C376" s="29">
        <v>500</v>
      </c>
      <c r="D376" s="29">
        <v>1</v>
      </c>
      <c r="E376" s="9">
        <f t="shared" si="14"/>
        <v>500</v>
      </c>
    </row>
    <row r="377" spans="1:5" ht="16.5" customHeight="1" x14ac:dyDescent="0.2">
      <c r="A377" s="17"/>
      <c r="B377" s="28" t="s">
        <v>558</v>
      </c>
      <c r="C377" s="18">
        <v>1000</v>
      </c>
      <c r="D377" s="18">
        <v>2</v>
      </c>
      <c r="E377" s="9">
        <f t="shared" si="14"/>
        <v>2000</v>
      </c>
    </row>
    <row r="378" spans="1:5" x14ac:dyDescent="0.25">
      <c r="A378" s="59"/>
      <c r="B378" s="28" t="s">
        <v>27</v>
      </c>
      <c r="C378" s="18">
        <v>5000</v>
      </c>
      <c r="D378" s="18">
        <v>1</v>
      </c>
      <c r="E378" s="9">
        <f t="shared" si="14"/>
        <v>5000</v>
      </c>
    </row>
    <row r="379" spans="1:5" x14ac:dyDescent="0.25">
      <c r="A379" s="45"/>
      <c r="B379" s="58" t="s">
        <v>28</v>
      </c>
      <c r="C379" s="29">
        <v>4.9000000000000002E-2</v>
      </c>
      <c r="D379" s="29">
        <v>35000</v>
      </c>
      <c r="E379" s="9">
        <f t="shared" si="14"/>
        <v>1715</v>
      </c>
    </row>
    <row r="380" spans="1:5" x14ac:dyDescent="0.25">
      <c r="A380" s="45"/>
      <c r="B380" s="57" t="s">
        <v>395</v>
      </c>
      <c r="C380" s="29">
        <v>1000000</v>
      </c>
      <c r="D380" s="29">
        <v>1E-3</v>
      </c>
      <c r="E380" s="9">
        <f t="shared" si="14"/>
        <v>1000</v>
      </c>
    </row>
    <row r="381" spans="1:5" x14ac:dyDescent="0.25">
      <c r="A381" s="45"/>
      <c r="B381" s="57" t="s">
        <v>396</v>
      </c>
      <c r="C381" s="29">
        <v>0.09</v>
      </c>
      <c r="D381" s="29">
        <v>20000</v>
      </c>
      <c r="E381" s="9">
        <f t="shared" si="14"/>
        <v>1800</v>
      </c>
    </row>
    <row r="382" spans="1:5" x14ac:dyDescent="0.25">
      <c r="A382" s="45"/>
      <c r="B382" s="57" t="s">
        <v>29</v>
      </c>
      <c r="C382" s="29">
        <v>45</v>
      </c>
      <c r="D382" s="29">
        <v>12</v>
      </c>
      <c r="E382" s="9">
        <f t="shared" si="14"/>
        <v>540</v>
      </c>
    </row>
    <row r="383" spans="1:5" x14ac:dyDescent="0.25">
      <c r="A383" s="45"/>
      <c r="B383" s="57" t="s">
        <v>29</v>
      </c>
      <c r="C383" s="29">
        <v>45</v>
      </c>
      <c r="D383" s="29">
        <v>12</v>
      </c>
      <c r="E383" s="9">
        <f t="shared" si="14"/>
        <v>540</v>
      </c>
    </row>
    <row r="384" spans="1:5" x14ac:dyDescent="0.25">
      <c r="A384" s="45"/>
      <c r="B384" s="57" t="s">
        <v>29</v>
      </c>
      <c r="C384" s="29">
        <v>45</v>
      </c>
      <c r="D384" s="29">
        <v>12</v>
      </c>
      <c r="E384" s="9">
        <f t="shared" si="14"/>
        <v>540</v>
      </c>
    </row>
    <row r="385" spans="1:5" x14ac:dyDescent="0.25">
      <c r="A385" s="45"/>
      <c r="B385" s="57" t="s">
        <v>29</v>
      </c>
      <c r="C385" s="29">
        <v>45</v>
      </c>
      <c r="D385" s="29">
        <v>12</v>
      </c>
      <c r="E385" s="9">
        <f t="shared" si="14"/>
        <v>540</v>
      </c>
    </row>
    <row r="386" spans="1:5" x14ac:dyDescent="0.25">
      <c r="A386" s="59"/>
      <c r="B386" s="57" t="s">
        <v>29</v>
      </c>
      <c r="C386" s="29">
        <v>45</v>
      </c>
      <c r="D386" s="29">
        <v>12</v>
      </c>
      <c r="E386" s="9">
        <f t="shared" si="14"/>
        <v>540</v>
      </c>
    </row>
    <row r="387" spans="1:5" x14ac:dyDescent="0.25">
      <c r="A387" s="45"/>
      <c r="B387" s="57" t="s">
        <v>29</v>
      </c>
      <c r="C387" s="29">
        <v>45</v>
      </c>
      <c r="D387" s="29">
        <v>12</v>
      </c>
      <c r="E387" s="9">
        <f t="shared" si="14"/>
        <v>540</v>
      </c>
    </row>
    <row r="388" spans="1:5" x14ac:dyDescent="0.25">
      <c r="A388" s="45"/>
      <c r="B388" s="57" t="s">
        <v>397</v>
      </c>
      <c r="C388" s="29">
        <f>175</f>
        <v>175</v>
      </c>
      <c r="D388" s="29">
        <v>4</v>
      </c>
      <c r="E388" s="9">
        <f t="shared" si="14"/>
        <v>700</v>
      </c>
    </row>
    <row r="389" spans="1:5" x14ac:dyDescent="0.25">
      <c r="A389" s="17"/>
      <c r="B389" s="57" t="s">
        <v>29</v>
      </c>
      <c r="C389" s="29">
        <v>45</v>
      </c>
      <c r="D389" s="29">
        <v>12</v>
      </c>
      <c r="E389" s="9">
        <f t="shared" si="14"/>
        <v>540</v>
      </c>
    </row>
    <row r="390" spans="1:5" x14ac:dyDescent="0.25">
      <c r="A390" s="17"/>
      <c r="B390" s="57" t="s">
        <v>30</v>
      </c>
      <c r="C390" s="29">
        <v>45</v>
      </c>
      <c r="D390" s="29">
        <v>12</v>
      </c>
      <c r="E390" s="9">
        <f t="shared" si="14"/>
        <v>540</v>
      </c>
    </row>
    <row r="391" spans="1:5" x14ac:dyDescent="0.25">
      <c r="A391" s="45"/>
      <c r="B391" s="57" t="s">
        <v>30</v>
      </c>
      <c r="C391" s="29">
        <v>45</v>
      </c>
      <c r="D391" s="29">
        <v>12</v>
      </c>
      <c r="E391" s="9">
        <f t="shared" si="14"/>
        <v>540</v>
      </c>
    </row>
    <row r="392" spans="1:5" x14ac:dyDescent="0.25">
      <c r="A392" s="45"/>
      <c r="B392" s="57" t="s">
        <v>30</v>
      </c>
      <c r="C392" s="29">
        <v>45</v>
      </c>
      <c r="D392" s="29">
        <v>12</v>
      </c>
      <c r="E392" s="9">
        <f t="shared" si="14"/>
        <v>540</v>
      </c>
    </row>
    <row r="393" spans="1:5" ht="30" x14ac:dyDescent="0.25">
      <c r="A393" s="59"/>
      <c r="B393" s="57" t="s">
        <v>398</v>
      </c>
      <c r="C393" s="29">
        <v>165</v>
      </c>
      <c r="D393" s="29">
        <v>12</v>
      </c>
      <c r="E393" s="9">
        <f t="shared" si="14"/>
        <v>1980</v>
      </c>
    </row>
    <row r="394" spans="1:5" x14ac:dyDescent="0.25">
      <c r="A394" s="45"/>
      <c r="B394" s="57" t="s">
        <v>31</v>
      </c>
      <c r="C394" s="29">
        <v>70</v>
      </c>
      <c r="D394" s="29">
        <v>2</v>
      </c>
      <c r="E394" s="9">
        <f t="shared" si="14"/>
        <v>140</v>
      </c>
    </row>
    <row r="395" spans="1:5" x14ac:dyDescent="0.25">
      <c r="A395" s="45"/>
      <c r="B395" s="57" t="s">
        <v>32</v>
      </c>
      <c r="C395" s="29">
        <v>350</v>
      </c>
      <c r="D395" s="29">
        <v>12</v>
      </c>
      <c r="E395" s="9">
        <f t="shared" si="14"/>
        <v>4200</v>
      </c>
    </row>
    <row r="396" spans="1:5" x14ac:dyDescent="0.2">
      <c r="A396" s="45"/>
      <c r="B396" s="60" t="s">
        <v>399</v>
      </c>
      <c r="C396" s="18"/>
      <c r="D396" s="18"/>
      <c r="E396" s="9"/>
    </row>
    <row r="397" spans="1:5" x14ac:dyDescent="0.2">
      <c r="A397" s="20"/>
      <c r="B397" s="61" t="s">
        <v>33</v>
      </c>
      <c r="C397" s="18">
        <v>2.5000000000000001E-2</v>
      </c>
      <c r="D397" s="18">
        <v>600000</v>
      </c>
      <c r="E397" s="9">
        <f t="shared" ref="E397:E399" si="15">C397*D397</f>
        <v>15000</v>
      </c>
    </row>
    <row r="398" spans="1:5" x14ac:dyDescent="0.25">
      <c r="A398" s="45"/>
      <c r="B398" s="33" t="s">
        <v>34</v>
      </c>
      <c r="C398" s="29">
        <v>2.1600000000000001E-2</v>
      </c>
      <c r="D398" s="29">
        <v>360000</v>
      </c>
      <c r="E398" s="9">
        <f t="shared" si="15"/>
        <v>7776</v>
      </c>
    </row>
    <row r="399" spans="1:5" x14ac:dyDescent="0.25">
      <c r="A399" s="45"/>
      <c r="B399" s="33" t="s">
        <v>35</v>
      </c>
      <c r="C399" s="29">
        <v>0.01</v>
      </c>
      <c r="D399" s="29">
        <v>540000</v>
      </c>
      <c r="E399" s="9">
        <f t="shared" si="15"/>
        <v>5400</v>
      </c>
    </row>
    <row r="400" spans="1:5" x14ac:dyDescent="0.2">
      <c r="A400" s="45"/>
      <c r="B400" s="62" t="s">
        <v>400</v>
      </c>
      <c r="C400" s="18"/>
      <c r="D400" s="18"/>
      <c r="E400" s="9"/>
    </row>
    <row r="401" spans="1:5" x14ac:dyDescent="0.25">
      <c r="A401" s="45"/>
      <c r="B401" s="63" t="s">
        <v>36</v>
      </c>
      <c r="C401" s="29">
        <v>12</v>
      </c>
      <c r="D401" s="29">
        <v>1700</v>
      </c>
      <c r="E401" s="9">
        <f t="shared" ref="E401:E404" si="16">C401*D401</f>
        <v>20400</v>
      </c>
    </row>
    <row r="402" spans="1:5" x14ac:dyDescent="0.25">
      <c r="A402" s="45"/>
      <c r="B402" s="63" t="s">
        <v>37</v>
      </c>
      <c r="C402" s="29">
        <v>4000</v>
      </c>
      <c r="D402" s="29">
        <v>2</v>
      </c>
      <c r="E402" s="9">
        <f t="shared" si="16"/>
        <v>8000</v>
      </c>
    </row>
    <row r="403" spans="1:5" x14ac:dyDescent="0.25">
      <c r="A403" s="45"/>
      <c r="B403" s="63" t="s">
        <v>401</v>
      </c>
      <c r="C403" s="29">
        <v>65</v>
      </c>
      <c r="D403" s="29">
        <v>60</v>
      </c>
      <c r="E403" s="9">
        <f t="shared" si="16"/>
        <v>3900</v>
      </c>
    </row>
    <row r="404" spans="1:5" x14ac:dyDescent="0.25">
      <c r="A404" s="45"/>
      <c r="B404" s="58" t="s">
        <v>38</v>
      </c>
      <c r="C404" s="29">
        <v>520</v>
      </c>
      <c r="D404" s="29">
        <v>15</v>
      </c>
      <c r="E404" s="9">
        <f t="shared" si="16"/>
        <v>7800</v>
      </c>
    </row>
    <row r="405" spans="1:5" x14ac:dyDescent="0.2">
      <c r="A405" s="45"/>
      <c r="B405" s="64" t="s">
        <v>402</v>
      </c>
      <c r="C405" s="18"/>
      <c r="D405" s="18"/>
      <c r="E405" s="9"/>
    </row>
    <row r="406" spans="1:5" ht="30" x14ac:dyDescent="0.25">
      <c r="A406" s="45"/>
      <c r="B406" s="57" t="s">
        <v>403</v>
      </c>
      <c r="C406" s="29">
        <v>500</v>
      </c>
      <c r="D406" s="29">
        <v>1</v>
      </c>
      <c r="E406" s="9">
        <f t="shared" ref="E406:E418" si="17">C406*D406</f>
        <v>500</v>
      </c>
    </row>
    <row r="407" spans="1:5" x14ac:dyDescent="0.25">
      <c r="A407" s="45"/>
      <c r="B407" s="57" t="s">
        <v>404</v>
      </c>
      <c r="C407" s="29">
        <v>15</v>
      </c>
      <c r="D407" s="29">
        <v>50</v>
      </c>
      <c r="E407" s="9">
        <f t="shared" si="17"/>
        <v>750</v>
      </c>
    </row>
    <row r="408" spans="1:5" x14ac:dyDescent="0.25">
      <c r="A408" s="45"/>
      <c r="B408" s="57" t="s">
        <v>39</v>
      </c>
      <c r="C408" s="29">
        <v>400</v>
      </c>
      <c r="D408" s="29">
        <v>8</v>
      </c>
      <c r="E408" s="9">
        <f t="shared" si="17"/>
        <v>3200</v>
      </c>
    </row>
    <row r="409" spans="1:5" x14ac:dyDescent="0.25">
      <c r="A409" s="45"/>
      <c r="B409" s="57" t="s">
        <v>40</v>
      </c>
      <c r="C409" s="29">
        <v>3500</v>
      </c>
      <c r="D409" s="29">
        <v>1</v>
      </c>
      <c r="E409" s="9">
        <f t="shared" si="17"/>
        <v>3500</v>
      </c>
    </row>
    <row r="410" spans="1:5" x14ac:dyDescent="0.25">
      <c r="A410" s="45"/>
      <c r="B410" s="57" t="s">
        <v>41</v>
      </c>
      <c r="C410" s="29">
        <v>2500</v>
      </c>
      <c r="D410" s="29">
        <v>1</v>
      </c>
      <c r="E410" s="9">
        <f t="shared" si="17"/>
        <v>2500</v>
      </c>
    </row>
    <row r="411" spans="1:5" x14ac:dyDescent="0.25">
      <c r="A411" s="45"/>
      <c r="B411" s="57" t="s">
        <v>42</v>
      </c>
      <c r="C411" s="29">
        <v>1500</v>
      </c>
      <c r="D411" s="29">
        <v>1</v>
      </c>
      <c r="E411" s="9">
        <f t="shared" si="17"/>
        <v>1500</v>
      </c>
    </row>
    <row r="412" spans="1:5" x14ac:dyDescent="0.25">
      <c r="A412" s="45"/>
      <c r="B412" s="57" t="s">
        <v>43</v>
      </c>
      <c r="C412" s="29">
        <v>500</v>
      </c>
      <c r="D412" s="29">
        <v>1</v>
      </c>
      <c r="E412" s="9">
        <f t="shared" si="17"/>
        <v>500</v>
      </c>
    </row>
    <row r="413" spans="1:5" x14ac:dyDescent="0.25">
      <c r="A413" s="45"/>
      <c r="B413" s="57" t="s">
        <v>405</v>
      </c>
      <c r="C413" s="29">
        <v>45000</v>
      </c>
      <c r="D413" s="29">
        <v>0</v>
      </c>
      <c r="E413" s="9">
        <f t="shared" si="17"/>
        <v>0</v>
      </c>
    </row>
    <row r="414" spans="1:5" x14ac:dyDescent="0.25">
      <c r="A414" s="45"/>
      <c r="B414" s="57" t="s">
        <v>406</v>
      </c>
      <c r="C414" s="29">
        <v>5</v>
      </c>
      <c r="D414" s="29">
        <v>600</v>
      </c>
      <c r="E414" s="9">
        <f t="shared" si="17"/>
        <v>3000</v>
      </c>
    </row>
    <row r="415" spans="1:5" x14ac:dyDescent="0.25">
      <c r="A415" s="45"/>
      <c r="B415" s="57" t="s">
        <v>407</v>
      </c>
      <c r="C415" s="29">
        <v>300</v>
      </c>
      <c r="D415" s="29">
        <v>0</v>
      </c>
      <c r="E415" s="9">
        <f t="shared" si="17"/>
        <v>0</v>
      </c>
    </row>
    <row r="416" spans="1:5" x14ac:dyDescent="0.25">
      <c r="A416" s="45"/>
      <c r="B416" s="57" t="s">
        <v>408</v>
      </c>
      <c r="C416" s="29">
        <v>15</v>
      </c>
      <c r="D416" s="29">
        <v>0</v>
      </c>
      <c r="E416" s="9">
        <f t="shared" si="17"/>
        <v>0</v>
      </c>
    </row>
    <row r="417" spans="1:5" x14ac:dyDescent="0.25">
      <c r="A417" s="45"/>
      <c r="B417" s="57" t="s">
        <v>409</v>
      </c>
      <c r="C417" s="29">
        <v>1500</v>
      </c>
      <c r="D417" s="29">
        <v>2</v>
      </c>
      <c r="E417" s="9">
        <f t="shared" si="17"/>
        <v>3000</v>
      </c>
    </row>
    <row r="418" spans="1:5" x14ac:dyDescent="0.2">
      <c r="A418" s="45"/>
      <c r="B418" s="11" t="s">
        <v>410</v>
      </c>
      <c r="C418" s="18">
        <v>3000</v>
      </c>
      <c r="D418" s="18">
        <v>1</v>
      </c>
      <c r="E418" s="9">
        <f t="shared" si="17"/>
        <v>3000</v>
      </c>
    </row>
    <row r="419" spans="1:5" x14ac:dyDescent="0.2">
      <c r="A419" s="45"/>
      <c r="B419" s="11"/>
      <c r="C419" s="18"/>
      <c r="D419" s="18"/>
      <c r="E419" s="9"/>
    </row>
    <row r="420" spans="1:5" x14ac:dyDescent="0.2">
      <c r="A420" s="100" t="s">
        <v>411</v>
      </c>
      <c r="B420" s="102" t="s">
        <v>559</v>
      </c>
      <c r="C420" s="18"/>
      <c r="D420" s="18"/>
      <c r="E420" s="101">
        <f>SUM(E423:E425)</f>
        <v>67500</v>
      </c>
    </row>
    <row r="421" spans="1:5" x14ac:dyDescent="0.25">
      <c r="A421" s="45"/>
      <c r="B421" s="63" t="s">
        <v>412</v>
      </c>
      <c r="C421" s="29">
        <v>20000</v>
      </c>
      <c r="D421" s="29">
        <v>1</v>
      </c>
      <c r="E421" s="9">
        <f t="shared" ref="E421:E425" si="18">C421*D421</f>
        <v>20000</v>
      </c>
    </row>
    <row r="422" spans="1:5" x14ac:dyDescent="0.25">
      <c r="A422" s="45"/>
      <c r="B422" s="58" t="s">
        <v>45</v>
      </c>
      <c r="C422" s="29">
        <v>2000</v>
      </c>
      <c r="D422" s="29">
        <v>0</v>
      </c>
      <c r="E422" s="9">
        <f t="shared" si="18"/>
        <v>0</v>
      </c>
    </row>
    <row r="423" spans="1:5" x14ac:dyDescent="0.25">
      <c r="A423" s="45"/>
      <c r="B423" s="57" t="s">
        <v>46</v>
      </c>
      <c r="C423" s="29">
        <v>5000</v>
      </c>
      <c r="D423" s="29">
        <v>0</v>
      </c>
      <c r="E423" s="9">
        <f t="shared" si="18"/>
        <v>0</v>
      </c>
    </row>
    <row r="424" spans="1:5" x14ac:dyDescent="0.25">
      <c r="A424" s="45"/>
      <c r="B424" s="57" t="s">
        <v>413</v>
      </c>
      <c r="C424" s="29">
        <v>4500</v>
      </c>
      <c r="D424" s="29">
        <v>1</v>
      </c>
      <c r="E424" s="9">
        <f t="shared" si="18"/>
        <v>4500</v>
      </c>
    </row>
    <row r="425" spans="1:5" x14ac:dyDescent="0.25">
      <c r="A425" s="116" t="s">
        <v>414</v>
      </c>
      <c r="B425" s="58" t="s">
        <v>415</v>
      </c>
      <c r="C425" s="29">
        <v>63000</v>
      </c>
      <c r="D425" s="29">
        <v>1</v>
      </c>
      <c r="E425" s="9">
        <f t="shared" si="18"/>
        <v>63000</v>
      </c>
    </row>
    <row r="426" spans="1:5" x14ac:dyDescent="0.25">
      <c r="A426" s="100"/>
      <c r="C426" s="118"/>
      <c r="D426" s="118"/>
      <c r="E426" s="107"/>
    </row>
    <row r="427" spans="1:5" x14ac:dyDescent="0.25">
      <c r="A427" s="105" t="s">
        <v>416</v>
      </c>
      <c r="B427" s="124" t="s">
        <v>560</v>
      </c>
      <c r="C427" s="118"/>
      <c r="D427" s="118"/>
      <c r="E427" s="107"/>
    </row>
    <row r="428" spans="1:5" x14ac:dyDescent="0.25">
      <c r="A428" s="65">
        <v>44576</v>
      </c>
      <c r="B428" s="62" t="s">
        <v>561</v>
      </c>
      <c r="C428" s="118"/>
      <c r="D428" s="118"/>
      <c r="E428" s="66">
        <f>SUM(E429:E443)</f>
        <v>61400</v>
      </c>
    </row>
    <row r="429" spans="1:5" x14ac:dyDescent="0.2">
      <c r="A429" s="20"/>
      <c r="B429" s="67" t="s">
        <v>417</v>
      </c>
      <c r="C429" s="23">
        <v>700</v>
      </c>
      <c r="D429" s="23">
        <v>50</v>
      </c>
      <c r="E429" s="9">
        <f t="shared" ref="E429:E442" si="19">C429*D429</f>
        <v>35000</v>
      </c>
    </row>
    <row r="430" spans="1:5" x14ac:dyDescent="0.2">
      <c r="A430" s="45"/>
      <c r="B430" s="67" t="s">
        <v>48</v>
      </c>
      <c r="C430" s="23">
        <v>1300</v>
      </c>
      <c r="D430" s="23">
        <v>1</v>
      </c>
      <c r="E430" s="9">
        <f t="shared" si="19"/>
        <v>1300</v>
      </c>
    </row>
    <row r="431" spans="1:5" x14ac:dyDescent="0.2">
      <c r="A431" s="20"/>
      <c r="B431" s="67" t="s">
        <v>48</v>
      </c>
      <c r="C431" s="23">
        <v>1300</v>
      </c>
      <c r="D431" s="23">
        <v>1</v>
      </c>
      <c r="E431" s="9">
        <f t="shared" si="19"/>
        <v>1300</v>
      </c>
    </row>
    <row r="432" spans="1:5" x14ac:dyDescent="0.2">
      <c r="A432" s="20"/>
      <c r="B432" s="67" t="s">
        <v>48</v>
      </c>
      <c r="C432" s="23">
        <v>1300</v>
      </c>
      <c r="D432" s="23">
        <v>1</v>
      </c>
      <c r="E432" s="9">
        <f t="shared" si="19"/>
        <v>1300</v>
      </c>
    </row>
    <row r="433" spans="1:5" x14ac:dyDescent="0.2">
      <c r="A433" s="45"/>
      <c r="B433" s="67" t="s">
        <v>48</v>
      </c>
      <c r="C433" s="23">
        <v>1300</v>
      </c>
      <c r="D433" s="23">
        <v>1</v>
      </c>
      <c r="E433" s="9">
        <f t="shared" si="19"/>
        <v>1300</v>
      </c>
    </row>
    <row r="434" spans="1:5" x14ac:dyDescent="0.2">
      <c r="A434" s="45"/>
      <c r="B434" s="67" t="s">
        <v>418</v>
      </c>
      <c r="C434" s="23">
        <v>1400</v>
      </c>
      <c r="D434" s="23">
        <v>1</v>
      </c>
      <c r="E434" s="9">
        <f t="shared" si="19"/>
        <v>1400</v>
      </c>
    </row>
    <row r="435" spans="1:5" x14ac:dyDescent="0.2">
      <c r="A435" s="20"/>
      <c r="B435" s="67" t="s">
        <v>419</v>
      </c>
      <c r="C435" s="23">
        <v>2300</v>
      </c>
      <c r="D435" s="23">
        <v>1</v>
      </c>
      <c r="E435" s="9">
        <f t="shared" si="19"/>
        <v>2300</v>
      </c>
    </row>
    <row r="436" spans="1:5" x14ac:dyDescent="0.2">
      <c r="A436" s="45"/>
      <c r="B436" s="67" t="s">
        <v>47</v>
      </c>
      <c r="C436" s="23">
        <v>550</v>
      </c>
      <c r="D436" s="23">
        <v>5</v>
      </c>
      <c r="E436" s="9">
        <f t="shared" si="19"/>
        <v>2750</v>
      </c>
    </row>
    <row r="437" spans="1:5" x14ac:dyDescent="0.2">
      <c r="A437" s="20"/>
      <c r="B437" s="67" t="s">
        <v>49</v>
      </c>
      <c r="C437" s="23">
        <v>150</v>
      </c>
      <c r="D437" s="23">
        <v>10</v>
      </c>
      <c r="E437" s="9">
        <f t="shared" si="19"/>
        <v>1500</v>
      </c>
    </row>
    <row r="438" spans="1:5" x14ac:dyDescent="0.2">
      <c r="A438" s="45"/>
      <c r="B438" s="67" t="s">
        <v>51</v>
      </c>
      <c r="C438" s="23">
        <v>600</v>
      </c>
      <c r="D438" s="23">
        <v>2</v>
      </c>
      <c r="E438" s="9">
        <f t="shared" si="19"/>
        <v>1200</v>
      </c>
    </row>
    <row r="439" spans="1:5" x14ac:dyDescent="0.2">
      <c r="A439" s="20"/>
      <c r="B439" s="67" t="s">
        <v>52</v>
      </c>
      <c r="C439" s="23">
        <v>200</v>
      </c>
      <c r="D439" s="23">
        <v>10</v>
      </c>
      <c r="E439" s="9">
        <f t="shared" si="19"/>
        <v>2000</v>
      </c>
    </row>
    <row r="440" spans="1:5" x14ac:dyDescent="0.2">
      <c r="A440" s="20"/>
      <c r="B440" s="67" t="s">
        <v>420</v>
      </c>
      <c r="C440" s="23">
        <v>450</v>
      </c>
      <c r="D440" s="23">
        <v>10</v>
      </c>
      <c r="E440" s="9">
        <f t="shared" si="19"/>
        <v>4500</v>
      </c>
    </row>
    <row r="441" spans="1:5" x14ac:dyDescent="0.2">
      <c r="A441" s="20"/>
      <c r="B441" s="67" t="s">
        <v>421</v>
      </c>
      <c r="C441" s="23">
        <v>150</v>
      </c>
      <c r="D441" s="23">
        <v>5</v>
      </c>
      <c r="E441" s="9">
        <f t="shared" si="19"/>
        <v>750</v>
      </c>
    </row>
    <row r="442" spans="1:5" x14ac:dyDescent="0.2">
      <c r="A442" s="45"/>
      <c r="B442" s="67" t="s">
        <v>53</v>
      </c>
      <c r="C442" s="23">
        <v>80</v>
      </c>
      <c r="D442" s="23">
        <v>10</v>
      </c>
      <c r="E442" s="9">
        <f t="shared" si="19"/>
        <v>800</v>
      </c>
    </row>
    <row r="443" spans="1:5" x14ac:dyDescent="0.2">
      <c r="A443" s="45"/>
      <c r="B443" s="67" t="s">
        <v>54</v>
      </c>
      <c r="C443" s="68"/>
      <c r="D443" s="23"/>
      <c r="E443" s="9">
        <v>4000</v>
      </c>
    </row>
    <row r="444" spans="1:5" x14ac:dyDescent="0.2">
      <c r="A444" s="20"/>
      <c r="B444" s="69"/>
      <c r="C444" s="68"/>
      <c r="D444" s="23"/>
      <c r="E444" s="9"/>
    </row>
    <row r="445" spans="1:5" x14ac:dyDescent="0.2">
      <c r="A445" s="70">
        <v>44607</v>
      </c>
      <c r="B445" s="104" t="s">
        <v>562</v>
      </c>
      <c r="C445" s="18"/>
      <c r="D445" s="18"/>
      <c r="E445" s="66">
        <f>SUM(E446:E447)</f>
        <v>28000</v>
      </c>
    </row>
    <row r="446" spans="1:5" x14ac:dyDescent="0.2">
      <c r="A446" s="45"/>
      <c r="B446" s="43" t="s">
        <v>55</v>
      </c>
      <c r="C446" s="18"/>
      <c r="D446" s="18"/>
      <c r="E446" s="9">
        <v>25000</v>
      </c>
    </row>
    <row r="447" spans="1:5" x14ac:dyDescent="0.2">
      <c r="A447" s="71"/>
      <c r="B447" s="34" t="s">
        <v>56</v>
      </c>
      <c r="C447" s="18"/>
      <c r="D447" s="18"/>
      <c r="E447" s="9">
        <v>3000</v>
      </c>
    </row>
    <row r="448" spans="1:5" x14ac:dyDescent="0.2">
      <c r="A448" s="70">
        <v>44635</v>
      </c>
      <c r="B448" s="54" t="s">
        <v>563</v>
      </c>
      <c r="C448" s="18"/>
      <c r="D448" s="18"/>
      <c r="E448" s="66">
        <f>SUM(E449:E453)</f>
        <v>9780</v>
      </c>
    </row>
    <row r="449" spans="1:5" ht="75" x14ac:dyDescent="0.2">
      <c r="A449" s="71"/>
      <c r="B449" s="67" t="s">
        <v>422</v>
      </c>
      <c r="C449" s="68">
        <v>3500</v>
      </c>
      <c r="D449" s="23">
        <v>2</v>
      </c>
      <c r="E449" s="72">
        <f t="shared" ref="E449:E452" si="20">C449*D449</f>
        <v>7000</v>
      </c>
    </row>
    <row r="450" spans="1:5" x14ac:dyDescent="0.2">
      <c r="A450" s="71"/>
      <c r="B450" s="69" t="s">
        <v>423</v>
      </c>
      <c r="C450" s="73">
        <v>45</v>
      </c>
      <c r="D450" s="23">
        <v>10</v>
      </c>
      <c r="E450" s="72">
        <f t="shared" si="20"/>
        <v>450</v>
      </c>
    </row>
    <row r="451" spans="1:5" x14ac:dyDescent="0.2">
      <c r="A451" s="71"/>
      <c r="B451" s="69" t="s">
        <v>424</v>
      </c>
      <c r="C451" s="73">
        <v>80</v>
      </c>
      <c r="D451" s="23">
        <v>1</v>
      </c>
      <c r="E451" s="72">
        <f t="shared" si="20"/>
        <v>80</v>
      </c>
    </row>
    <row r="452" spans="1:5" x14ac:dyDescent="0.2">
      <c r="A452" s="71"/>
      <c r="B452" s="69" t="s">
        <v>57</v>
      </c>
      <c r="C452" s="73">
        <v>50</v>
      </c>
      <c r="D452" s="23">
        <v>5</v>
      </c>
      <c r="E452" s="72">
        <f t="shared" si="20"/>
        <v>250</v>
      </c>
    </row>
    <row r="453" spans="1:5" ht="30" x14ac:dyDescent="0.2">
      <c r="A453" s="71"/>
      <c r="B453" s="74" t="s">
        <v>58</v>
      </c>
      <c r="C453" s="68"/>
      <c r="D453" s="23"/>
      <c r="E453" s="72">
        <v>2000</v>
      </c>
    </row>
    <row r="454" spans="1:5" x14ac:dyDescent="0.2">
      <c r="A454" s="71"/>
      <c r="B454" s="74"/>
      <c r="C454" s="68"/>
      <c r="D454" s="23"/>
      <c r="E454" s="72"/>
    </row>
    <row r="455" spans="1:5" x14ac:dyDescent="0.2">
      <c r="A455" s="70">
        <v>44666</v>
      </c>
      <c r="B455" s="54" t="s">
        <v>564</v>
      </c>
      <c r="C455" s="18"/>
      <c r="D455" s="18"/>
      <c r="E455" s="66">
        <f>SUM(E456:E458)</f>
        <v>9300</v>
      </c>
    </row>
    <row r="456" spans="1:5" x14ac:dyDescent="0.25">
      <c r="A456" s="59"/>
      <c r="B456" s="69" t="s">
        <v>59</v>
      </c>
      <c r="C456" s="68"/>
      <c r="D456" s="23"/>
      <c r="E456" s="72">
        <v>4000</v>
      </c>
    </row>
    <row r="457" spans="1:5" x14ac:dyDescent="0.2">
      <c r="A457" s="71"/>
      <c r="B457" s="69" t="s">
        <v>425</v>
      </c>
      <c r="C457" s="68">
        <v>470</v>
      </c>
      <c r="D457" s="23">
        <v>10</v>
      </c>
      <c r="E457" s="72">
        <f t="shared" ref="E457:E458" si="21">C457*D457</f>
        <v>4700</v>
      </c>
    </row>
    <row r="458" spans="1:5" x14ac:dyDescent="0.2">
      <c r="A458" s="71"/>
      <c r="B458" s="69" t="s">
        <v>426</v>
      </c>
      <c r="C458" s="68">
        <v>120</v>
      </c>
      <c r="D458" s="23">
        <v>5</v>
      </c>
      <c r="E458" s="72">
        <f t="shared" si="21"/>
        <v>600</v>
      </c>
    </row>
    <row r="459" spans="1:5" x14ac:dyDescent="0.2">
      <c r="A459" s="71"/>
      <c r="B459" s="74"/>
      <c r="C459" s="68"/>
      <c r="D459" s="23"/>
      <c r="E459" s="72"/>
    </row>
    <row r="460" spans="1:5" x14ac:dyDescent="0.2">
      <c r="A460" s="70">
        <v>44696</v>
      </c>
      <c r="B460" s="54" t="s">
        <v>565</v>
      </c>
      <c r="C460" s="18"/>
      <c r="D460" s="18"/>
      <c r="E460" s="66">
        <f>SUM(E461)</f>
        <v>0</v>
      </c>
    </row>
    <row r="461" spans="1:5" x14ac:dyDescent="0.2">
      <c r="A461" s="70"/>
      <c r="B461" s="27"/>
      <c r="C461" s="18"/>
      <c r="D461" s="18"/>
      <c r="E461" s="66"/>
    </row>
    <row r="462" spans="1:5" x14ac:dyDescent="0.2">
      <c r="A462" s="70">
        <v>45092</v>
      </c>
      <c r="B462" s="54" t="s">
        <v>566</v>
      </c>
      <c r="C462" s="18"/>
      <c r="D462" s="18"/>
      <c r="E462" s="66">
        <f>SUM(E463)</f>
        <v>2000</v>
      </c>
    </row>
    <row r="463" spans="1:5" x14ac:dyDescent="0.2">
      <c r="A463" s="20"/>
      <c r="B463" s="43" t="s">
        <v>60</v>
      </c>
      <c r="C463" s="18"/>
      <c r="D463" s="18"/>
      <c r="E463" s="72">
        <v>2000</v>
      </c>
    </row>
    <row r="464" spans="1:5" x14ac:dyDescent="0.2">
      <c r="A464" s="70">
        <v>45122</v>
      </c>
      <c r="B464" s="54" t="s">
        <v>567</v>
      </c>
      <c r="C464" s="18"/>
      <c r="D464" s="18"/>
      <c r="E464" s="66">
        <f>SUM(E465:E473)</f>
        <v>22150</v>
      </c>
    </row>
    <row r="465" spans="1:5" x14ac:dyDescent="0.2">
      <c r="A465" s="45"/>
      <c r="B465" s="43" t="s">
        <v>61</v>
      </c>
      <c r="C465" s="18"/>
      <c r="D465" s="18"/>
      <c r="E465" s="72">
        <v>1680</v>
      </c>
    </row>
    <row r="466" spans="1:5" ht="60" x14ac:dyDescent="0.2">
      <c r="A466" s="45"/>
      <c r="B466" s="34" t="s">
        <v>427</v>
      </c>
      <c r="C466" s="18"/>
      <c r="D466" s="18"/>
      <c r="E466" s="72">
        <v>3840</v>
      </c>
    </row>
    <row r="467" spans="1:5" ht="30" x14ac:dyDescent="0.2">
      <c r="A467" s="45"/>
      <c r="B467" s="34" t="s">
        <v>62</v>
      </c>
      <c r="C467" s="18"/>
      <c r="D467" s="18"/>
      <c r="E467" s="72">
        <v>6000</v>
      </c>
    </row>
    <row r="468" spans="1:5" x14ac:dyDescent="0.2">
      <c r="A468" s="20"/>
      <c r="B468" s="34" t="s">
        <v>63</v>
      </c>
      <c r="C468" s="18"/>
      <c r="D468" s="18"/>
      <c r="E468" s="72">
        <v>4800</v>
      </c>
    </row>
    <row r="469" spans="1:5" x14ac:dyDescent="0.2">
      <c r="A469" s="20"/>
      <c r="B469" s="34" t="s">
        <v>428</v>
      </c>
      <c r="C469" s="18"/>
      <c r="D469" s="18"/>
      <c r="E469" s="72">
        <v>3040</v>
      </c>
    </row>
    <row r="470" spans="1:5" x14ac:dyDescent="0.2">
      <c r="A470" s="20"/>
      <c r="B470" s="34" t="s">
        <v>64</v>
      </c>
      <c r="C470" s="18"/>
      <c r="D470" s="18"/>
      <c r="E470" s="72">
        <v>1980</v>
      </c>
    </row>
    <row r="471" spans="1:5" x14ac:dyDescent="0.2">
      <c r="A471" s="20"/>
      <c r="B471" s="34" t="s">
        <v>65</v>
      </c>
      <c r="C471" s="18"/>
      <c r="D471" s="18"/>
      <c r="E471" s="72">
        <v>90</v>
      </c>
    </row>
    <row r="472" spans="1:5" x14ac:dyDescent="0.2">
      <c r="A472" s="45"/>
      <c r="B472" s="34" t="s">
        <v>66</v>
      </c>
      <c r="C472" s="18"/>
      <c r="D472" s="18"/>
      <c r="E472" s="72">
        <v>720</v>
      </c>
    </row>
    <row r="473" spans="1:5" x14ac:dyDescent="0.2">
      <c r="A473" s="45"/>
      <c r="B473" s="34"/>
      <c r="C473" s="18"/>
      <c r="D473" s="18"/>
      <c r="E473" s="72"/>
    </row>
    <row r="474" spans="1:5" x14ac:dyDescent="0.2">
      <c r="A474" s="75">
        <v>45153</v>
      </c>
      <c r="B474" s="54" t="s">
        <v>568</v>
      </c>
      <c r="C474" s="18"/>
      <c r="D474" s="18"/>
      <c r="E474" s="66">
        <f>SUM(E475:E477)</f>
        <v>5000</v>
      </c>
    </row>
    <row r="475" spans="1:5" x14ac:dyDescent="0.2">
      <c r="A475" s="20"/>
      <c r="B475" s="43" t="s">
        <v>67</v>
      </c>
      <c r="C475" s="18">
        <v>40</v>
      </c>
      <c r="D475" s="18">
        <v>100</v>
      </c>
      <c r="E475" s="72">
        <f t="shared" ref="E475:E476" si="22">C475*D475</f>
        <v>4000</v>
      </c>
    </row>
    <row r="476" spans="1:5" x14ac:dyDescent="0.2">
      <c r="A476" s="45"/>
      <c r="B476" s="34" t="s">
        <v>429</v>
      </c>
      <c r="C476" s="18">
        <v>100</v>
      </c>
      <c r="D476" s="18">
        <v>10</v>
      </c>
      <c r="E476" s="72">
        <f t="shared" si="22"/>
        <v>1000</v>
      </c>
    </row>
    <row r="477" spans="1:5" x14ac:dyDescent="0.2">
      <c r="A477" s="45"/>
      <c r="B477" s="76"/>
      <c r="C477" s="18"/>
      <c r="D477" s="18"/>
      <c r="E477" s="72"/>
    </row>
    <row r="478" spans="1:5" x14ac:dyDescent="0.2">
      <c r="A478" s="70">
        <v>45184</v>
      </c>
      <c r="B478" s="54" t="s">
        <v>569</v>
      </c>
      <c r="C478" s="18"/>
      <c r="D478" s="18"/>
      <c r="E478" s="66">
        <f>SUM(E479:E523)</f>
        <v>287129</v>
      </c>
    </row>
    <row r="479" spans="1:5" x14ac:dyDescent="0.2">
      <c r="A479" s="20"/>
      <c r="B479" s="77" t="s">
        <v>430</v>
      </c>
      <c r="C479" s="78">
        <f>SUM(E480:E503)</f>
        <v>152978</v>
      </c>
      <c r="D479" s="18"/>
      <c r="E479" s="9"/>
    </row>
    <row r="480" spans="1:5" ht="45" x14ac:dyDescent="0.2">
      <c r="A480" s="20"/>
      <c r="B480" s="19" t="s">
        <v>431</v>
      </c>
      <c r="C480" s="18">
        <v>6000</v>
      </c>
      <c r="D480" s="72">
        <v>1</v>
      </c>
      <c r="E480" s="72">
        <f t="shared" ref="E480:E500" si="23">C480*D480</f>
        <v>6000</v>
      </c>
    </row>
    <row r="481" spans="1:5" ht="30" x14ac:dyDescent="0.2">
      <c r="A481" s="20"/>
      <c r="B481" s="19" t="s">
        <v>432</v>
      </c>
      <c r="C481" s="18">
        <v>3000</v>
      </c>
      <c r="D481" s="72">
        <v>7</v>
      </c>
      <c r="E481" s="72">
        <f t="shared" si="23"/>
        <v>21000</v>
      </c>
    </row>
    <row r="482" spans="1:5" ht="30" x14ac:dyDescent="0.2">
      <c r="A482" s="20"/>
      <c r="B482" s="19" t="s">
        <v>68</v>
      </c>
      <c r="C482" s="18">
        <v>5400</v>
      </c>
      <c r="D482" s="79">
        <v>1</v>
      </c>
      <c r="E482" s="72">
        <f t="shared" si="23"/>
        <v>5400</v>
      </c>
    </row>
    <row r="483" spans="1:5" ht="30" x14ac:dyDescent="0.2">
      <c r="A483" s="20"/>
      <c r="B483" s="19" t="s">
        <v>433</v>
      </c>
      <c r="C483" s="18">
        <v>3600</v>
      </c>
      <c r="D483" s="72">
        <v>1</v>
      </c>
      <c r="E483" s="72">
        <f t="shared" si="23"/>
        <v>3600</v>
      </c>
    </row>
    <row r="484" spans="1:5" ht="30" x14ac:dyDescent="0.2">
      <c r="A484" s="20"/>
      <c r="B484" s="19" t="s">
        <v>434</v>
      </c>
      <c r="C484" s="18">
        <v>2640</v>
      </c>
      <c r="D484" s="72">
        <v>1</v>
      </c>
      <c r="E484" s="72">
        <f t="shared" si="23"/>
        <v>2640</v>
      </c>
    </row>
    <row r="485" spans="1:5" ht="30" x14ac:dyDescent="0.2">
      <c r="A485" s="20"/>
      <c r="B485" s="19" t="s">
        <v>435</v>
      </c>
      <c r="C485" s="18">
        <v>6000</v>
      </c>
      <c r="D485" s="72">
        <v>1</v>
      </c>
      <c r="E485" s="72">
        <f t="shared" si="23"/>
        <v>6000</v>
      </c>
    </row>
    <row r="486" spans="1:5" ht="30" x14ac:dyDescent="0.2">
      <c r="A486" s="20"/>
      <c r="B486" s="19" t="s">
        <v>436</v>
      </c>
      <c r="C486" s="18">
        <v>1200</v>
      </c>
      <c r="D486" s="72">
        <v>1</v>
      </c>
      <c r="E486" s="72">
        <f t="shared" si="23"/>
        <v>1200</v>
      </c>
    </row>
    <row r="487" spans="1:5" ht="30" x14ac:dyDescent="0.2">
      <c r="A487" s="20"/>
      <c r="B487" s="19" t="s">
        <v>437</v>
      </c>
      <c r="C487" s="18">
        <v>6000</v>
      </c>
      <c r="D487" s="72">
        <v>1</v>
      </c>
      <c r="E487" s="72">
        <f t="shared" si="23"/>
        <v>6000</v>
      </c>
    </row>
    <row r="488" spans="1:5" ht="30" x14ac:dyDescent="0.2">
      <c r="A488" s="20"/>
      <c r="B488" s="19" t="s">
        <v>438</v>
      </c>
      <c r="C488" s="18">
        <v>3600</v>
      </c>
      <c r="D488" s="72">
        <v>1</v>
      </c>
      <c r="E488" s="72">
        <f t="shared" si="23"/>
        <v>3600</v>
      </c>
    </row>
    <row r="489" spans="1:5" ht="30" x14ac:dyDescent="0.2">
      <c r="A489" s="20"/>
      <c r="B489" s="19" t="s">
        <v>439</v>
      </c>
      <c r="C489" s="18">
        <v>4200</v>
      </c>
      <c r="D489" s="72">
        <v>1</v>
      </c>
      <c r="E489" s="72">
        <f t="shared" si="23"/>
        <v>4200</v>
      </c>
    </row>
    <row r="490" spans="1:5" ht="30" x14ac:dyDescent="0.2">
      <c r="A490" s="20"/>
      <c r="B490" s="19" t="s">
        <v>440</v>
      </c>
      <c r="C490" s="18">
        <v>1500</v>
      </c>
      <c r="D490" s="72">
        <v>5</v>
      </c>
      <c r="E490" s="72">
        <f t="shared" si="23"/>
        <v>7500</v>
      </c>
    </row>
    <row r="491" spans="1:5" ht="45" x14ac:dyDescent="0.2">
      <c r="A491" s="20"/>
      <c r="B491" s="19" t="s">
        <v>441</v>
      </c>
      <c r="C491" s="18">
        <v>1800</v>
      </c>
      <c r="D491" s="72">
        <v>5</v>
      </c>
      <c r="E491" s="72">
        <f t="shared" si="23"/>
        <v>9000</v>
      </c>
    </row>
    <row r="492" spans="1:5" ht="30" x14ac:dyDescent="0.2">
      <c r="A492" s="20"/>
      <c r="B492" s="19" t="s">
        <v>442</v>
      </c>
      <c r="C492" s="18">
        <v>1800</v>
      </c>
      <c r="D492" s="72">
        <v>5</v>
      </c>
      <c r="E492" s="72">
        <f t="shared" si="23"/>
        <v>9000</v>
      </c>
    </row>
    <row r="493" spans="1:5" ht="30" x14ac:dyDescent="0.2">
      <c r="A493" s="20"/>
      <c r="B493" s="19" t="s">
        <v>443</v>
      </c>
      <c r="C493" s="18">
        <v>1800</v>
      </c>
      <c r="D493" s="72">
        <v>1</v>
      </c>
      <c r="E493" s="72">
        <f t="shared" si="23"/>
        <v>1800</v>
      </c>
    </row>
    <row r="494" spans="1:5" ht="30" x14ac:dyDescent="0.2">
      <c r="A494" s="20"/>
      <c r="B494" s="19" t="s">
        <v>444</v>
      </c>
      <c r="C494" s="18">
        <v>3600</v>
      </c>
      <c r="D494" s="72">
        <v>1</v>
      </c>
      <c r="E494" s="72">
        <f t="shared" si="23"/>
        <v>3600</v>
      </c>
    </row>
    <row r="495" spans="1:5" ht="45" x14ac:dyDescent="0.2">
      <c r="A495" s="20"/>
      <c r="B495" s="19" t="s">
        <v>445</v>
      </c>
      <c r="C495" s="18">
        <v>1800</v>
      </c>
      <c r="D495" s="72">
        <v>5</v>
      </c>
      <c r="E495" s="72">
        <f t="shared" si="23"/>
        <v>9000</v>
      </c>
    </row>
    <row r="496" spans="1:5" ht="30" x14ac:dyDescent="0.2">
      <c r="A496" s="20"/>
      <c r="B496" s="19" t="s">
        <v>446</v>
      </c>
      <c r="C496" s="18">
        <v>1800</v>
      </c>
      <c r="D496" s="72">
        <v>4</v>
      </c>
      <c r="E496" s="72">
        <f t="shared" si="23"/>
        <v>7200</v>
      </c>
    </row>
    <row r="497" spans="1:5" ht="30" x14ac:dyDescent="0.2">
      <c r="A497" s="45"/>
      <c r="B497" s="19" t="s">
        <v>447</v>
      </c>
      <c r="C497" s="18">
        <v>1800</v>
      </c>
      <c r="D497" s="72">
        <v>1</v>
      </c>
      <c r="E497" s="72">
        <f t="shared" si="23"/>
        <v>1800</v>
      </c>
    </row>
    <row r="498" spans="1:5" ht="30" x14ac:dyDescent="0.2">
      <c r="A498" s="20"/>
      <c r="B498" s="19" t="s">
        <v>448</v>
      </c>
      <c r="C498" s="18">
        <v>6000</v>
      </c>
      <c r="D498" s="72">
        <v>1</v>
      </c>
      <c r="E498" s="72">
        <f t="shared" si="23"/>
        <v>6000</v>
      </c>
    </row>
    <row r="499" spans="1:5" ht="30" x14ac:dyDescent="0.2">
      <c r="A499" s="20"/>
      <c r="B499" s="19" t="s">
        <v>449</v>
      </c>
      <c r="C499" s="18">
        <v>6000</v>
      </c>
      <c r="D499" s="72">
        <v>1</v>
      </c>
      <c r="E499" s="72">
        <f t="shared" si="23"/>
        <v>6000</v>
      </c>
    </row>
    <row r="500" spans="1:5" ht="30" x14ac:dyDescent="0.2">
      <c r="A500" s="20"/>
      <c r="B500" s="19" t="s">
        <v>450</v>
      </c>
      <c r="C500" s="18">
        <v>138</v>
      </c>
      <c r="D500" s="72">
        <v>26</v>
      </c>
      <c r="E500" s="72">
        <f t="shared" si="23"/>
        <v>3588</v>
      </c>
    </row>
    <row r="501" spans="1:5" ht="45" x14ac:dyDescent="0.2">
      <c r="A501" s="45"/>
      <c r="B501" s="12" t="s">
        <v>451</v>
      </c>
      <c r="C501" s="8"/>
      <c r="D501" s="79"/>
      <c r="E501" s="72">
        <v>4850</v>
      </c>
    </row>
    <row r="502" spans="1:5" ht="45" x14ac:dyDescent="0.2">
      <c r="A502" s="20"/>
      <c r="B502" s="12" t="s">
        <v>452</v>
      </c>
      <c r="C502" s="8"/>
      <c r="D502" s="79"/>
      <c r="E502" s="72">
        <v>4000</v>
      </c>
    </row>
    <row r="503" spans="1:5" ht="30" x14ac:dyDescent="0.2">
      <c r="A503" s="20"/>
      <c r="B503" s="12" t="s">
        <v>453</v>
      </c>
      <c r="C503" s="8"/>
      <c r="D503" s="79"/>
      <c r="E503" s="72">
        <v>20000</v>
      </c>
    </row>
    <row r="504" spans="1:5" x14ac:dyDescent="0.2">
      <c r="A504" s="20"/>
      <c r="B504" s="12"/>
      <c r="C504" s="8"/>
      <c r="D504" s="79"/>
      <c r="E504" s="72"/>
    </row>
    <row r="505" spans="1:5" x14ac:dyDescent="0.2">
      <c r="A505" s="45"/>
      <c r="B505" s="77" t="s">
        <v>454</v>
      </c>
      <c r="C505" s="78">
        <f>SUM(E506:E517)</f>
        <v>94000</v>
      </c>
      <c r="D505" s="72"/>
      <c r="E505" s="72"/>
    </row>
    <row r="506" spans="1:5" ht="30" x14ac:dyDescent="0.2">
      <c r="A506" s="45"/>
      <c r="B506" s="34" t="s">
        <v>455</v>
      </c>
      <c r="C506" s="18"/>
      <c r="D506" s="72"/>
      <c r="E506" s="72">
        <v>31000</v>
      </c>
    </row>
    <row r="507" spans="1:5" x14ac:dyDescent="0.2">
      <c r="A507" s="45"/>
      <c r="B507" s="34" t="s">
        <v>456</v>
      </c>
      <c r="C507" s="18"/>
      <c r="D507" s="72"/>
      <c r="E507" s="72">
        <v>2000</v>
      </c>
    </row>
    <row r="508" spans="1:5" ht="30" x14ac:dyDescent="0.2">
      <c r="A508" s="45"/>
      <c r="B508" s="34" t="s">
        <v>457</v>
      </c>
      <c r="C508" s="18"/>
      <c r="D508" s="72"/>
      <c r="E508" s="72">
        <v>1600</v>
      </c>
    </row>
    <row r="509" spans="1:5" ht="30" x14ac:dyDescent="0.2">
      <c r="A509" s="45"/>
      <c r="B509" s="34" t="s">
        <v>458</v>
      </c>
      <c r="C509" s="18"/>
      <c r="D509" s="72"/>
      <c r="E509" s="72">
        <v>9000</v>
      </c>
    </row>
    <row r="510" spans="1:5" x14ac:dyDescent="0.2">
      <c r="A510" s="20"/>
      <c r="B510" s="34" t="s">
        <v>459</v>
      </c>
      <c r="C510" s="18">
        <v>2800</v>
      </c>
      <c r="D510" s="72">
        <v>2</v>
      </c>
      <c r="E510" s="72">
        <f t="shared" ref="E510:E516" si="24">C510*D510</f>
        <v>5600</v>
      </c>
    </row>
    <row r="511" spans="1:5" x14ac:dyDescent="0.25">
      <c r="A511" s="45"/>
      <c r="B511" s="34" t="s">
        <v>460</v>
      </c>
      <c r="C511" s="18">
        <v>5000</v>
      </c>
      <c r="D511" s="80">
        <v>1</v>
      </c>
      <c r="E511" s="72">
        <f t="shared" si="24"/>
        <v>5000</v>
      </c>
    </row>
    <row r="512" spans="1:5" x14ac:dyDescent="0.25">
      <c r="A512" s="20"/>
      <c r="B512" s="76" t="s">
        <v>69</v>
      </c>
      <c r="C512" s="18">
        <v>3360</v>
      </c>
      <c r="D512" s="29">
        <v>1</v>
      </c>
      <c r="E512" s="72">
        <f t="shared" si="24"/>
        <v>3360</v>
      </c>
    </row>
    <row r="513" spans="1:5" ht="30" x14ac:dyDescent="0.2">
      <c r="A513" s="20"/>
      <c r="B513" s="34" t="s">
        <v>461</v>
      </c>
      <c r="C513" s="18">
        <v>10000</v>
      </c>
      <c r="D513" s="18">
        <v>1</v>
      </c>
      <c r="E513" s="72">
        <f t="shared" si="24"/>
        <v>10000</v>
      </c>
    </row>
    <row r="514" spans="1:5" x14ac:dyDescent="0.25">
      <c r="A514" s="20"/>
      <c r="B514" s="34" t="s">
        <v>462</v>
      </c>
      <c r="C514" s="18">
        <v>360</v>
      </c>
      <c r="D514" s="29">
        <v>4</v>
      </c>
      <c r="E514" s="72">
        <f t="shared" si="24"/>
        <v>1440</v>
      </c>
    </row>
    <row r="515" spans="1:5" x14ac:dyDescent="0.25">
      <c r="A515" s="20"/>
      <c r="B515" s="34" t="s">
        <v>463</v>
      </c>
      <c r="C515" s="18">
        <v>5000</v>
      </c>
      <c r="D515" s="29">
        <v>1</v>
      </c>
      <c r="E515" s="72">
        <f t="shared" si="24"/>
        <v>5000</v>
      </c>
    </row>
    <row r="516" spans="1:5" ht="30" x14ac:dyDescent="0.2">
      <c r="A516" s="20"/>
      <c r="B516" s="34" t="s">
        <v>464</v>
      </c>
      <c r="C516" s="18">
        <v>2000</v>
      </c>
      <c r="D516" s="18">
        <v>1</v>
      </c>
      <c r="E516" s="72">
        <f t="shared" si="24"/>
        <v>2000</v>
      </c>
    </row>
    <row r="517" spans="1:5" ht="30" x14ac:dyDescent="0.25">
      <c r="A517" s="20"/>
      <c r="B517" s="34" t="s">
        <v>465</v>
      </c>
      <c r="C517" s="18"/>
      <c r="D517" s="29"/>
      <c r="E517" s="72">
        <v>18000</v>
      </c>
    </row>
    <row r="518" spans="1:5" x14ac:dyDescent="0.2">
      <c r="A518" s="20"/>
      <c r="B518" s="34"/>
      <c r="C518" s="18"/>
      <c r="D518" s="18"/>
      <c r="E518" s="72"/>
    </row>
    <row r="519" spans="1:5" x14ac:dyDescent="0.2">
      <c r="A519" s="20"/>
      <c r="B519" s="119" t="s">
        <v>466</v>
      </c>
      <c r="C519" s="78">
        <f>SUM(E520:E524)</f>
        <v>44617</v>
      </c>
      <c r="D519" s="18"/>
      <c r="E519" s="72"/>
    </row>
    <row r="520" spans="1:5" ht="60" x14ac:dyDescent="0.2">
      <c r="A520" s="20"/>
      <c r="B520" s="34" t="s">
        <v>70</v>
      </c>
      <c r="C520" s="18">
        <v>4455</v>
      </c>
      <c r="D520" s="18">
        <v>7</v>
      </c>
      <c r="E520" s="72">
        <f t="shared" ref="E520:E524" si="25">C520*D520</f>
        <v>31185</v>
      </c>
    </row>
    <row r="521" spans="1:5" ht="60" x14ac:dyDescent="0.2">
      <c r="A521" s="20"/>
      <c r="B521" s="34" t="s">
        <v>467</v>
      </c>
      <c r="C521" s="18">
        <v>3245</v>
      </c>
      <c r="D521" s="18">
        <v>2</v>
      </c>
      <c r="E521" s="72">
        <f t="shared" si="25"/>
        <v>6490</v>
      </c>
    </row>
    <row r="522" spans="1:5" x14ac:dyDescent="0.2">
      <c r="A522" s="20"/>
      <c r="B522" s="34" t="s">
        <v>468</v>
      </c>
      <c r="C522" s="18">
        <v>300</v>
      </c>
      <c r="D522" s="18">
        <v>4</v>
      </c>
      <c r="E522" s="72">
        <f t="shared" si="25"/>
        <v>1200</v>
      </c>
    </row>
    <row r="523" spans="1:5" ht="30" x14ac:dyDescent="0.2">
      <c r="A523" s="20"/>
      <c r="B523" s="34" t="s">
        <v>469</v>
      </c>
      <c r="C523" s="18">
        <v>319</v>
      </c>
      <c r="D523" s="18">
        <v>4</v>
      </c>
      <c r="E523" s="72">
        <f t="shared" si="25"/>
        <v>1276</v>
      </c>
    </row>
    <row r="524" spans="1:5" ht="30" x14ac:dyDescent="0.2">
      <c r="A524" s="45"/>
      <c r="B524" s="27" t="s">
        <v>469</v>
      </c>
      <c r="C524" s="18">
        <v>319</v>
      </c>
      <c r="D524" s="18">
        <v>14</v>
      </c>
      <c r="E524" s="72">
        <f t="shared" si="25"/>
        <v>4466</v>
      </c>
    </row>
    <row r="525" spans="1:5" x14ac:dyDescent="0.2">
      <c r="A525" s="20"/>
      <c r="B525" s="43"/>
      <c r="C525" s="18"/>
      <c r="D525" s="18"/>
      <c r="E525" s="72"/>
    </row>
    <row r="526" spans="1:5" x14ac:dyDescent="0.2">
      <c r="A526" s="20"/>
      <c r="B526" s="77" t="s">
        <v>470</v>
      </c>
      <c r="C526" s="78">
        <f>SUM(E527:E529)</f>
        <v>6200</v>
      </c>
      <c r="D526" s="18"/>
      <c r="E526" s="72"/>
    </row>
    <row r="527" spans="1:5" x14ac:dyDescent="0.2">
      <c r="A527" s="20"/>
      <c r="B527" s="43" t="s">
        <v>71</v>
      </c>
      <c r="C527" s="18"/>
      <c r="D527" s="18"/>
      <c r="E527" s="72">
        <v>4000</v>
      </c>
    </row>
    <row r="528" spans="1:5" x14ac:dyDescent="0.2">
      <c r="A528" s="20"/>
      <c r="B528" s="43" t="s">
        <v>72</v>
      </c>
      <c r="C528" s="18">
        <v>170</v>
      </c>
      <c r="D528" s="18">
        <v>10</v>
      </c>
      <c r="E528" s="72">
        <f t="shared" ref="E528:E529" si="26">C528*D528</f>
        <v>1700</v>
      </c>
    </row>
    <row r="529" spans="1:5" x14ac:dyDescent="0.2">
      <c r="A529" s="20"/>
      <c r="B529" s="43" t="s">
        <v>471</v>
      </c>
      <c r="C529" s="18">
        <v>50</v>
      </c>
      <c r="D529" s="18">
        <v>10</v>
      </c>
      <c r="E529" s="72">
        <f t="shared" si="26"/>
        <v>500</v>
      </c>
    </row>
    <row r="530" spans="1:5" x14ac:dyDescent="0.2">
      <c r="A530" s="20"/>
      <c r="B530" s="81"/>
      <c r="C530" s="18"/>
      <c r="D530" s="72"/>
      <c r="E530" s="72"/>
    </row>
    <row r="531" spans="1:5" x14ac:dyDescent="0.2">
      <c r="A531" s="70">
        <v>45214</v>
      </c>
      <c r="B531" s="54" t="s">
        <v>570</v>
      </c>
      <c r="C531" s="18"/>
      <c r="D531" s="18"/>
      <c r="E531" s="66">
        <f>SUM(E532:E535)</f>
        <v>3625</v>
      </c>
    </row>
    <row r="532" spans="1:5" x14ac:dyDescent="0.2">
      <c r="A532" s="45"/>
      <c r="B532" s="43" t="s">
        <v>73</v>
      </c>
      <c r="C532" s="18">
        <v>25</v>
      </c>
      <c r="D532" s="72">
        <v>5</v>
      </c>
      <c r="E532" s="72">
        <f t="shared" ref="E532:E536" si="27">C532*D532</f>
        <v>125</v>
      </c>
    </row>
    <row r="533" spans="1:5" x14ac:dyDescent="0.2">
      <c r="A533" s="45"/>
      <c r="B533" s="34" t="s">
        <v>74</v>
      </c>
      <c r="C533" s="18">
        <v>300</v>
      </c>
      <c r="D533" s="72">
        <v>5</v>
      </c>
      <c r="E533" s="72">
        <f t="shared" si="27"/>
        <v>1500</v>
      </c>
    </row>
    <row r="534" spans="1:5" x14ac:dyDescent="0.2">
      <c r="A534" s="45"/>
      <c r="B534" s="34" t="s">
        <v>74</v>
      </c>
      <c r="C534" s="18">
        <v>1500</v>
      </c>
      <c r="D534" s="72">
        <v>1</v>
      </c>
      <c r="E534" s="72">
        <f t="shared" si="27"/>
        <v>1500</v>
      </c>
    </row>
    <row r="535" spans="1:5" x14ac:dyDescent="0.2">
      <c r="A535" s="45"/>
      <c r="B535" s="34" t="s">
        <v>75</v>
      </c>
      <c r="C535" s="18">
        <v>500</v>
      </c>
      <c r="D535" s="72">
        <v>1</v>
      </c>
      <c r="E535" s="72">
        <f t="shared" si="27"/>
        <v>500</v>
      </c>
    </row>
    <row r="536" spans="1:5" x14ac:dyDescent="0.2">
      <c r="A536" s="45"/>
      <c r="B536" s="27" t="s">
        <v>76</v>
      </c>
      <c r="C536" s="18">
        <v>100</v>
      </c>
      <c r="D536" s="72">
        <v>30</v>
      </c>
      <c r="E536" s="72">
        <f t="shared" si="27"/>
        <v>3000</v>
      </c>
    </row>
    <row r="537" spans="1:5" x14ac:dyDescent="0.2">
      <c r="A537" s="45"/>
      <c r="B537" s="27"/>
      <c r="C537" s="18"/>
      <c r="D537" s="72"/>
      <c r="E537" s="72"/>
    </row>
    <row r="538" spans="1:5" x14ac:dyDescent="0.2">
      <c r="A538" s="70">
        <v>45245</v>
      </c>
      <c r="B538" s="54" t="s">
        <v>571</v>
      </c>
      <c r="C538" s="18"/>
      <c r="D538" s="18"/>
      <c r="E538" s="66">
        <f>SUM(E539:E540)</f>
        <v>14000</v>
      </c>
    </row>
    <row r="539" spans="1:5" ht="30" x14ac:dyDescent="0.2">
      <c r="A539" s="45"/>
      <c r="B539" s="43" t="s">
        <v>472</v>
      </c>
      <c r="C539" s="18"/>
      <c r="D539" s="72"/>
      <c r="E539" s="72">
        <v>12000</v>
      </c>
    </row>
    <row r="540" spans="1:5" x14ac:dyDescent="0.2">
      <c r="A540" s="45"/>
      <c r="B540" s="34" t="s">
        <v>50</v>
      </c>
      <c r="C540" s="18">
        <v>1000</v>
      </c>
      <c r="D540" s="72">
        <v>2</v>
      </c>
      <c r="E540" s="72">
        <f>C540*D540</f>
        <v>2000</v>
      </c>
    </row>
    <row r="541" spans="1:5" x14ac:dyDescent="0.2">
      <c r="A541" s="45"/>
      <c r="B541" s="27"/>
      <c r="C541" s="18"/>
      <c r="D541" s="72"/>
      <c r="E541" s="72"/>
    </row>
    <row r="542" spans="1:5" x14ac:dyDescent="0.2">
      <c r="A542" s="70">
        <v>45275</v>
      </c>
      <c r="B542" s="54" t="s">
        <v>572</v>
      </c>
      <c r="C542" s="18"/>
      <c r="D542" s="18"/>
      <c r="E542" s="66">
        <f>SUM(E543:E555)</f>
        <v>36114</v>
      </c>
    </row>
    <row r="543" spans="1:5" x14ac:dyDescent="0.2">
      <c r="A543" s="45"/>
      <c r="B543" s="54" t="s">
        <v>473</v>
      </c>
      <c r="C543" s="78">
        <f>SUM(E544:E547)</f>
        <v>9982</v>
      </c>
      <c r="D543" s="18"/>
      <c r="E543" s="66">
        <v>9982</v>
      </c>
    </row>
    <row r="544" spans="1:5" x14ac:dyDescent="0.2">
      <c r="A544" s="45"/>
      <c r="B544" s="82" t="s">
        <v>77</v>
      </c>
      <c r="C544" s="68">
        <v>705</v>
      </c>
      <c r="D544" s="83">
        <v>1</v>
      </c>
      <c r="E544" s="83">
        <f t="shared" ref="E544:E547" si="28">C544*D544</f>
        <v>705</v>
      </c>
    </row>
    <row r="545" spans="1:5" x14ac:dyDescent="0.2">
      <c r="A545" s="20"/>
      <c r="B545" s="84" t="s">
        <v>474</v>
      </c>
      <c r="C545" s="68">
        <v>199</v>
      </c>
      <c r="D545" s="83">
        <v>43</v>
      </c>
      <c r="E545" s="83">
        <f t="shared" si="28"/>
        <v>8557</v>
      </c>
    </row>
    <row r="546" spans="1:5" x14ac:dyDescent="0.2">
      <c r="A546" s="20"/>
      <c r="B546" s="85" t="s">
        <v>78</v>
      </c>
      <c r="C546" s="68">
        <v>80</v>
      </c>
      <c r="D546" s="83">
        <v>3</v>
      </c>
      <c r="E546" s="83">
        <f t="shared" si="28"/>
        <v>240</v>
      </c>
    </row>
    <row r="547" spans="1:5" x14ac:dyDescent="0.2">
      <c r="A547" s="20"/>
      <c r="B547" s="85" t="s">
        <v>475</v>
      </c>
      <c r="C547" s="68">
        <v>160</v>
      </c>
      <c r="D547" s="83">
        <v>3</v>
      </c>
      <c r="E547" s="83">
        <f t="shared" si="28"/>
        <v>480</v>
      </c>
    </row>
    <row r="548" spans="1:5" x14ac:dyDescent="0.2">
      <c r="A548" s="20"/>
      <c r="B548" s="16"/>
      <c r="C548" s="68"/>
      <c r="D548" s="83"/>
      <c r="E548" s="72"/>
    </row>
    <row r="549" spans="1:5" x14ac:dyDescent="0.2">
      <c r="A549" s="20"/>
      <c r="B549" s="86" t="s">
        <v>476</v>
      </c>
      <c r="C549" s="87">
        <f>SUM(E550:E553)</f>
        <v>16150</v>
      </c>
      <c r="D549" s="83"/>
      <c r="E549" s="72"/>
    </row>
    <row r="550" spans="1:5" x14ac:dyDescent="0.25">
      <c r="A550" s="20"/>
      <c r="B550" s="88" t="s">
        <v>477</v>
      </c>
      <c r="C550" s="68">
        <v>10000</v>
      </c>
      <c r="D550" s="83">
        <v>1</v>
      </c>
      <c r="E550" s="72">
        <f t="shared" ref="E550:E553" si="29">C550*D550</f>
        <v>10000</v>
      </c>
    </row>
    <row r="551" spans="1:5" x14ac:dyDescent="0.25">
      <c r="A551" s="20"/>
      <c r="B551" s="88" t="s">
        <v>478</v>
      </c>
      <c r="C551" s="68">
        <v>150</v>
      </c>
      <c r="D551" s="83">
        <v>1</v>
      </c>
      <c r="E551" s="72">
        <f t="shared" si="29"/>
        <v>150</v>
      </c>
    </row>
    <row r="552" spans="1:5" ht="30" x14ac:dyDescent="0.25">
      <c r="A552" s="20"/>
      <c r="B552" s="89" t="s">
        <v>479</v>
      </c>
      <c r="C552" s="68">
        <v>5000</v>
      </c>
      <c r="D552" s="83">
        <v>1</v>
      </c>
      <c r="E552" s="72">
        <f t="shared" si="29"/>
        <v>5000</v>
      </c>
    </row>
    <row r="553" spans="1:5" x14ac:dyDescent="0.25">
      <c r="A553" s="20"/>
      <c r="B553" s="88" t="s">
        <v>480</v>
      </c>
      <c r="C553" s="68">
        <v>1000</v>
      </c>
      <c r="D553" s="83">
        <v>1</v>
      </c>
      <c r="E553" s="72">
        <f t="shared" si="29"/>
        <v>1000</v>
      </c>
    </row>
    <row r="554" spans="1:5" x14ac:dyDescent="0.2">
      <c r="A554" s="20"/>
      <c r="B554" s="16"/>
      <c r="C554" s="68"/>
      <c r="D554" s="83"/>
      <c r="E554" s="72"/>
    </row>
    <row r="555" spans="1:5" x14ac:dyDescent="0.2">
      <c r="A555" s="20"/>
      <c r="B555" s="16"/>
      <c r="C555" s="68"/>
      <c r="D555" s="83"/>
      <c r="E555" s="72"/>
    </row>
    <row r="556" spans="1:5" x14ac:dyDescent="0.2">
      <c r="A556" s="45" t="s">
        <v>481</v>
      </c>
      <c r="B556" s="54" t="s">
        <v>573</v>
      </c>
      <c r="C556" s="18"/>
      <c r="D556" s="18"/>
      <c r="E556" s="66">
        <f>SUM(E557:E563)</f>
        <v>15700</v>
      </c>
    </row>
    <row r="557" spans="1:5" ht="105" x14ac:dyDescent="0.2">
      <c r="A557" s="90"/>
      <c r="B557" s="28" t="s">
        <v>482</v>
      </c>
      <c r="C557" s="18">
        <v>15</v>
      </c>
      <c r="D557" s="72">
        <v>50</v>
      </c>
      <c r="E557" s="72">
        <f t="shared" ref="E557:E562" si="30">C557*D557</f>
        <v>750</v>
      </c>
    </row>
    <row r="558" spans="1:5" ht="30" x14ac:dyDescent="0.2">
      <c r="A558" s="90"/>
      <c r="B558" s="28" t="s">
        <v>483</v>
      </c>
      <c r="C558" s="18">
        <v>1625</v>
      </c>
      <c r="D558" s="72">
        <v>2</v>
      </c>
      <c r="E558" s="72">
        <f t="shared" si="30"/>
        <v>3250</v>
      </c>
    </row>
    <row r="559" spans="1:5" ht="45" x14ac:dyDescent="0.2">
      <c r="A559" s="90"/>
      <c r="B559" s="28" t="s">
        <v>484</v>
      </c>
      <c r="C559" s="18">
        <v>1625</v>
      </c>
      <c r="D559" s="72">
        <v>2</v>
      </c>
      <c r="E559" s="72">
        <f t="shared" si="30"/>
        <v>3250</v>
      </c>
    </row>
    <row r="560" spans="1:5" ht="45" x14ac:dyDescent="0.2">
      <c r="A560" s="90"/>
      <c r="B560" s="28" t="s">
        <v>485</v>
      </c>
      <c r="C560" s="18">
        <v>110</v>
      </c>
      <c r="D560" s="72">
        <v>30</v>
      </c>
      <c r="E560" s="72">
        <f t="shared" si="30"/>
        <v>3300</v>
      </c>
    </row>
    <row r="561" spans="1:5" x14ac:dyDescent="0.2">
      <c r="A561" s="90"/>
      <c r="B561" s="84" t="s">
        <v>486</v>
      </c>
      <c r="C561" s="68">
        <v>550</v>
      </c>
      <c r="D561" s="91">
        <v>2</v>
      </c>
      <c r="E561" s="72">
        <f t="shared" si="30"/>
        <v>1100</v>
      </c>
    </row>
    <row r="562" spans="1:5" ht="30" x14ac:dyDescent="0.2">
      <c r="A562" s="90"/>
      <c r="B562" s="85" t="s">
        <v>79</v>
      </c>
      <c r="C562" s="68">
        <v>15</v>
      </c>
      <c r="D562" s="91">
        <v>70</v>
      </c>
      <c r="E562" s="72">
        <f t="shared" si="30"/>
        <v>1050</v>
      </c>
    </row>
    <row r="563" spans="1:5" x14ac:dyDescent="0.2">
      <c r="A563" s="90"/>
      <c r="B563" s="85" t="s">
        <v>487</v>
      </c>
      <c r="C563" s="68"/>
      <c r="D563" s="91"/>
      <c r="E563" s="72">
        <v>3000</v>
      </c>
    </row>
    <row r="564" spans="1:5" x14ac:dyDescent="0.2">
      <c r="A564" s="90"/>
      <c r="B564" s="85"/>
      <c r="C564" s="68"/>
      <c r="D564" s="91"/>
      <c r="E564" s="72"/>
    </row>
    <row r="565" spans="1:5" x14ac:dyDescent="0.2">
      <c r="A565" s="100" t="s">
        <v>488</v>
      </c>
      <c r="B565" s="102" t="s">
        <v>574</v>
      </c>
      <c r="C565" s="18"/>
      <c r="D565" s="18"/>
      <c r="E565" s="66"/>
    </row>
    <row r="566" spans="1:5" x14ac:dyDescent="0.2">
      <c r="A566" s="45"/>
      <c r="B566" s="43" t="s">
        <v>489</v>
      </c>
      <c r="C566" s="18"/>
      <c r="D566" s="18"/>
      <c r="E566" s="9">
        <v>5000000</v>
      </c>
    </row>
    <row r="567" spans="1:5" x14ac:dyDescent="0.2">
      <c r="A567" s="45"/>
      <c r="B567" s="43" t="s">
        <v>490</v>
      </c>
      <c r="C567" s="18"/>
      <c r="D567" s="18"/>
      <c r="E567" s="9">
        <v>325000</v>
      </c>
    </row>
    <row r="568" spans="1:5" x14ac:dyDescent="0.2">
      <c r="A568" s="45"/>
      <c r="B568" s="43" t="s">
        <v>491</v>
      </c>
      <c r="C568" s="18"/>
      <c r="D568" s="18"/>
      <c r="E568" s="9">
        <v>300000</v>
      </c>
    </row>
    <row r="569" spans="1:5" x14ac:dyDescent="0.25">
      <c r="A569" s="107"/>
      <c r="B569" s="14" t="s">
        <v>492</v>
      </c>
      <c r="C569" s="15">
        <v>9900</v>
      </c>
      <c r="D569" s="15">
        <v>1</v>
      </c>
      <c r="E569" s="36">
        <f t="shared" ref="E569" si="31">C569*D569</f>
        <v>9900</v>
      </c>
    </row>
    <row r="570" spans="1:5" x14ac:dyDescent="0.2">
      <c r="A570" s="45"/>
      <c r="B570" s="16" t="s">
        <v>493</v>
      </c>
      <c r="C570" s="18"/>
      <c r="D570" s="18"/>
      <c r="E570" s="9">
        <v>4000</v>
      </c>
    </row>
    <row r="571" spans="1:5" x14ac:dyDescent="0.2">
      <c r="A571" s="92"/>
      <c r="B571" s="7" t="s">
        <v>494</v>
      </c>
      <c r="C571" s="18"/>
      <c r="D571" s="18"/>
      <c r="E571" s="9">
        <v>9900</v>
      </c>
    </row>
    <row r="572" spans="1:5" x14ac:dyDescent="0.2">
      <c r="A572" s="92"/>
      <c r="B572" s="27" t="s">
        <v>495</v>
      </c>
      <c r="C572" s="18"/>
      <c r="D572" s="18"/>
      <c r="E572" s="9">
        <v>5000</v>
      </c>
    </row>
    <row r="573" spans="1:5" x14ac:dyDescent="0.2">
      <c r="A573" s="45"/>
      <c r="B573" s="27" t="s">
        <v>496</v>
      </c>
      <c r="C573" s="18"/>
      <c r="D573" s="18"/>
      <c r="E573" s="9">
        <v>4000</v>
      </c>
    </row>
    <row r="574" spans="1:5" x14ac:dyDescent="0.2">
      <c r="A574" s="45"/>
      <c r="B574" s="11" t="s">
        <v>497</v>
      </c>
      <c r="C574" s="18"/>
      <c r="D574" s="18"/>
      <c r="E574" s="9">
        <v>9900</v>
      </c>
    </row>
    <row r="575" spans="1:5" x14ac:dyDescent="0.2">
      <c r="A575" s="92"/>
      <c r="B575" s="27" t="s">
        <v>498</v>
      </c>
      <c r="C575" s="18"/>
      <c r="D575" s="18"/>
      <c r="E575" s="9" t="s">
        <v>499</v>
      </c>
    </row>
    <row r="576" spans="1:5" ht="30" x14ac:dyDescent="0.2">
      <c r="A576" s="92"/>
      <c r="B576" s="27" t="s">
        <v>500</v>
      </c>
      <c r="C576" s="18"/>
      <c r="D576" s="18"/>
      <c r="E576" s="9">
        <v>9900</v>
      </c>
    </row>
    <row r="577" spans="1:5" ht="45" x14ac:dyDescent="0.25">
      <c r="A577" s="93"/>
      <c r="B577" s="11" t="s">
        <v>501</v>
      </c>
      <c r="C577" s="18"/>
      <c r="D577" s="18"/>
      <c r="E577" s="9" t="s">
        <v>502</v>
      </c>
    </row>
    <row r="578" spans="1:5" ht="30" x14ac:dyDescent="0.25">
      <c r="A578" s="107"/>
      <c r="B578" s="94" t="s">
        <v>503</v>
      </c>
      <c r="C578" s="8"/>
      <c r="D578" s="8"/>
      <c r="E578" s="18" t="s">
        <v>504</v>
      </c>
    </row>
    <row r="579" spans="1:5" ht="30" x14ac:dyDescent="0.25">
      <c r="A579" s="25"/>
      <c r="B579" s="94" t="s">
        <v>505</v>
      </c>
      <c r="C579" s="8"/>
      <c r="D579" s="8"/>
      <c r="E579" s="18" t="s">
        <v>504</v>
      </c>
    </row>
    <row r="580" spans="1:5" x14ac:dyDescent="0.25">
      <c r="A580" s="25"/>
      <c r="B580" s="94" t="s">
        <v>506</v>
      </c>
      <c r="C580" s="8"/>
      <c r="D580" s="8"/>
      <c r="E580" s="18" t="s">
        <v>507</v>
      </c>
    </row>
    <row r="581" spans="1:5" ht="30" x14ac:dyDescent="0.25">
      <c r="A581" s="25"/>
      <c r="B581" s="94" t="s">
        <v>508</v>
      </c>
      <c r="C581" s="8"/>
      <c r="D581" s="8"/>
      <c r="E581" s="18" t="s">
        <v>509</v>
      </c>
    </row>
    <row r="582" spans="1:5" x14ac:dyDescent="0.25">
      <c r="A582" s="25"/>
      <c r="B582" s="43" t="s">
        <v>510</v>
      </c>
      <c r="C582" s="8"/>
      <c r="D582" s="8"/>
      <c r="E582" s="18" t="s">
        <v>511</v>
      </c>
    </row>
    <row r="583" spans="1:5" x14ac:dyDescent="0.25">
      <c r="A583" s="25"/>
      <c r="B583" s="43" t="s">
        <v>512</v>
      </c>
      <c r="C583" s="8"/>
      <c r="D583" s="8"/>
      <c r="E583" s="18" t="s">
        <v>513</v>
      </c>
    </row>
    <row r="584" spans="1:5" ht="30" x14ac:dyDescent="0.25">
      <c r="A584" s="25"/>
      <c r="B584" s="43" t="s">
        <v>514</v>
      </c>
      <c r="C584" s="8"/>
      <c r="D584" s="8"/>
      <c r="E584" s="18">
        <v>1000</v>
      </c>
    </row>
    <row r="585" spans="1:5" x14ac:dyDescent="0.25">
      <c r="A585" s="25"/>
      <c r="B585" s="43" t="s">
        <v>515</v>
      </c>
      <c r="C585" s="8"/>
      <c r="D585" s="8"/>
      <c r="E585" s="18" t="s">
        <v>516</v>
      </c>
    </row>
    <row r="586" spans="1:5" x14ac:dyDescent="0.25">
      <c r="A586" s="25"/>
      <c r="B586" s="43" t="s">
        <v>517</v>
      </c>
      <c r="C586" s="8"/>
      <c r="D586" s="8"/>
      <c r="E586" s="9" t="s">
        <v>518</v>
      </c>
    </row>
    <row r="587" spans="1:5" x14ac:dyDescent="0.25">
      <c r="A587" s="25"/>
      <c r="B587" s="43" t="s">
        <v>519</v>
      </c>
      <c r="C587" s="8"/>
      <c r="D587" s="8"/>
      <c r="E587" s="18" t="s">
        <v>520</v>
      </c>
    </row>
    <row r="588" spans="1:5" ht="30" x14ac:dyDescent="0.25">
      <c r="A588" s="25"/>
      <c r="B588" s="43" t="s">
        <v>521</v>
      </c>
      <c r="C588" s="8"/>
      <c r="D588" s="8"/>
      <c r="E588" s="18" t="s">
        <v>522</v>
      </c>
    </row>
    <row r="589" spans="1:5" x14ac:dyDescent="0.25">
      <c r="A589" s="25"/>
      <c r="B589" s="43" t="s">
        <v>523</v>
      </c>
      <c r="C589" s="8"/>
      <c r="D589" s="8"/>
      <c r="E589" s="18" t="s">
        <v>509</v>
      </c>
    </row>
    <row r="590" spans="1:5" x14ac:dyDescent="0.25">
      <c r="A590" s="25"/>
      <c r="B590" s="43" t="s">
        <v>524</v>
      </c>
      <c r="C590" s="8"/>
      <c r="D590" s="8"/>
      <c r="E590" s="18" t="s">
        <v>509</v>
      </c>
    </row>
    <row r="591" spans="1:5" ht="30" x14ac:dyDescent="0.25">
      <c r="A591" s="25"/>
      <c r="B591" s="43" t="s">
        <v>525</v>
      </c>
      <c r="C591" s="8"/>
      <c r="D591" s="8"/>
      <c r="E591" s="18" t="s">
        <v>526</v>
      </c>
    </row>
    <row r="592" spans="1:5" x14ac:dyDescent="0.25">
      <c r="A592" s="25"/>
      <c r="B592" s="43" t="s">
        <v>527</v>
      </c>
      <c r="C592" s="8"/>
      <c r="D592" s="8"/>
      <c r="E592" s="9" t="s">
        <v>528</v>
      </c>
    </row>
    <row r="593" spans="1:5" x14ac:dyDescent="0.25">
      <c r="A593" s="25"/>
      <c r="B593" s="43" t="s">
        <v>529</v>
      </c>
      <c r="C593" s="8"/>
      <c r="D593" s="8"/>
      <c r="E593" s="18" t="s">
        <v>530</v>
      </c>
    </row>
    <row r="594" spans="1:5" x14ac:dyDescent="0.25">
      <c r="A594" s="25"/>
      <c r="B594" s="43" t="s">
        <v>531</v>
      </c>
      <c r="C594" s="8"/>
      <c r="D594" s="8"/>
      <c r="E594" s="18" t="s">
        <v>532</v>
      </c>
    </row>
    <row r="595" spans="1:5" x14ac:dyDescent="0.25">
      <c r="A595" s="25"/>
      <c r="B595" s="43" t="s">
        <v>533</v>
      </c>
      <c r="C595" s="8"/>
      <c r="D595" s="8"/>
      <c r="E595" s="18" t="s">
        <v>518</v>
      </c>
    </row>
    <row r="596" spans="1:5" x14ac:dyDescent="0.25">
      <c r="A596" s="25"/>
      <c r="B596" s="43" t="s">
        <v>534</v>
      </c>
      <c r="C596" s="8"/>
      <c r="D596" s="8"/>
      <c r="E596" s="18" t="s">
        <v>535</v>
      </c>
    </row>
    <row r="597" spans="1:5" ht="30" x14ac:dyDescent="0.25">
      <c r="A597" s="25"/>
      <c r="B597" s="43" t="s">
        <v>536</v>
      </c>
      <c r="C597" s="8"/>
      <c r="D597" s="8"/>
      <c r="E597" s="18" t="s">
        <v>535</v>
      </c>
    </row>
    <row r="598" spans="1:5" x14ac:dyDescent="0.25">
      <c r="A598" s="25"/>
      <c r="B598" s="43" t="s">
        <v>537</v>
      </c>
      <c r="C598" s="8"/>
      <c r="D598" s="8"/>
      <c r="E598" s="18" t="s">
        <v>526</v>
      </c>
    </row>
    <row r="599" spans="1:5" ht="30" x14ac:dyDescent="0.25">
      <c r="A599" s="25"/>
      <c r="B599" s="43" t="s">
        <v>525</v>
      </c>
      <c r="C599" s="8"/>
      <c r="D599" s="8"/>
      <c r="E599" s="18" t="s">
        <v>520</v>
      </c>
    </row>
    <row r="600" spans="1:5" x14ac:dyDescent="0.25">
      <c r="A600" s="25"/>
      <c r="B600" s="43" t="s">
        <v>538</v>
      </c>
      <c r="C600" s="8"/>
      <c r="D600" s="8"/>
      <c r="E600" s="18" t="s">
        <v>539</v>
      </c>
    </row>
    <row r="1048510" spans="2:2" x14ac:dyDescent="0.25">
      <c r="B1048510" s="120"/>
    </row>
  </sheetData>
  <autoFilter ref="A2:E27" xr:uid="{00000000-0009-0000-0000-000000000000}"/>
  <mergeCells count="1"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Pukinskis</dc:creator>
  <cp:lastModifiedBy>Martins Pukinskis</cp:lastModifiedBy>
  <dcterms:created xsi:type="dcterms:W3CDTF">2022-12-30T07:12:26Z</dcterms:created>
  <dcterms:modified xsi:type="dcterms:W3CDTF">2024-01-12T05:48:53Z</dcterms:modified>
</cp:coreProperties>
</file>