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Finanšu piedāvājums" sheetId="1" r:id="rId1"/>
  </sheets>
  <definedNames>
    <definedName name="_xlnm.Print_Area" localSheetId="0">'Finanšu piedāvājums'!#REF!</definedName>
  </definedNames>
  <calcPr fullCalcOnLoad="1"/>
</workbook>
</file>

<file path=xl/sharedStrings.xml><?xml version="1.0" encoding="utf-8"?>
<sst xmlns="http://schemas.openxmlformats.org/spreadsheetml/2006/main" count="561" uniqueCount="406">
  <si>
    <t>Iekārtas atrašanās vieta</t>
  </si>
  <si>
    <t>1. korp.</t>
  </si>
  <si>
    <t>pagrabs siltummezglā</t>
  </si>
  <si>
    <t>2. stāvs</t>
  </si>
  <si>
    <t>Ventilācijas iekārta RISI900HW PN2</t>
  </si>
  <si>
    <t>bēniņi</t>
  </si>
  <si>
    <t>Ventilācijas iekārta RISI900HW PN3</t>
  </si>
  <si>
    <t>2. korp.</t>
  </si>
  <si>
    <t>pagrabs 40. telpa</t>
  </si>
  <si>
    <t>Ventilācijas iekārta REGO3000HE PN1</t>
  </si>
  <si>
    <t>Ventilācijas iekārta Flexit L7X PN3</t>
  </si>
  <si>
    <t>Ventilācijas iekārta Systemair TX-04 PN1</t>
  </si>
  <si>
    <t>Ventilācijas iekārta RIS1000PE PN1</t>
  </si>
  <si>
    <t>Ventilācijas iekārta RISI500VK PN1</t>
  </si>
  <si>
    <t>Ventilācijas iekārta ar elektrisko sildītāju un vadības bloku Pulser P1/N1</t>
  </si>
  <si>
    <t>16. korp.</t>
  </si>
  <si>
    <t>17. korp.</t>
  </si>
  <si>
    <t>Ventilācijas iekārta RIRS4000HW PN3, PN4, PN5</t>
  </si>
  <si>
    <t>23. korp.</t>
  </si>
  <si>
    <t>ratiņu telpā</t>
  </si>
  <si>
    <t>Ventilācijas iekārta ASPIRNOVA RCA-DC 2600 PN1</t>
  </si>
  <si>
    <t>siltummezglā</t>
  </si>
  <si>
    <t>hidromasāža</t>
  </si>
  <si>
    <t>pie baseina</t>
  </si>
  <si>
    <t>mansardā galā</t>
  </si>
  <si>
    <t>Ventilācijas iekārta ASPIRNOVA RCAV-DC 2600 PN5 1. stāvs</t>
  </si>
  <si>
    <t>Ventilācijas iekārta ASPIRNOVA RCV 7000 PN6 2. stāvs</t>
  </si>
  <si>
    <t>Ventilācijas iekārta ASPIRNOVA RCAV-DC 2600 PN7 Mansards</t>
  </si>
  <si>
    <t>2. stāvā dārza galā</t>
  </si>
  <si>
    <t>2. stāvā pilsētas galā</t>
  </si>
  <si>
    <t>Ventilācijas iekārta FläktWood EQHA 005-160 PN2</t>
  </si>
  <si>
    <t>sonogrāfija pirms dušas griestos</t>
  </si>
  <si>
    <t>Ventilācijas iekārta FläktWood EQHC 008-150 PN2</t>
  </si>
  <si>
    <t>1.stāvs 23..telpa (Pārsienamā telpa)</t>
  </si>
  <si>
    <t>Iekārtu skaits</t>
  </si>
  <si>
    <t>Nr.</t>
  </si>
  <si>
    <t>Finanšu piedāvājums</t>
  </si>
  <si>
    <t>Tehniskā apkope</t>
  </si>
  <si>
    <t>Ventilācijas iekārta RIS1500HW PN1</t>
  </si>
  <si>
    <t>3. korp.</t>
  </si>
  <si>
    <t>4. korp.</t>
  </si>
  <si>
    <t>Ventilācijas iekārta ClimaGold OPTIMA CRISTAL  NW …600/600 PN1 mitrinātājs ELMEC 5</t>
  </si>
  <si>
    <t>Ventilācijas iekārta FläktWood EQHC 008-150 PN3</t>
  </si>
  <si>
    <t>pagrabā</t>
  </si>
  <si>
    <t>7. korp</t>
  </si>
  <si>
    <t>Ventilācijas iekārta ClimaGold OPTIMA CRISTAL  NW-1…1000/930 PN1 mitrinātājs ELMEC 15</t>
  </si>
  <si>
    <t>110 telpa</t>
  </si>
  <si>
    <t>8. korp</t>
  </si>
  <si>
    <t>pagrabs</t>
  </si>
  <si>
    <t>Ventilācijas iekārta Flexomix 300 PN1</t>
  </si>
  <si>
    <t>Ventilācijas iekārta Flexomix 300 PN2</t>
  </si>
  <si>
    <t>pieplūde</t>
  </si>
  <si>
    <t>nosūce</t>
  </si>
  <si>
    <t>Ventilācijas iekārta Flexomix 060 R1, R2, R3, R4</t>
  </si>
  <si>
    <t>Ventilācijas iekārta Flexomix 100 R5, R6</t>
  </si>
  <si>
    <t>Ventilācijas iekārta Flexomix 150 PN3</t>
  </si>
  <si>
    <t>10. korp.</t>
  </si>
  <si>
    <t>Ventilācijas iekārta ClimaGold OPTIMA CRISTAL  NW-1-L …600/600 PN1 mitrinātājs ELMEC 10</t>
  </si>
  <si>
    <t>datortomogrāfija</t>
  </si>
  <si>
    <t>11. korp</t>
  </si>
  <si>
    <t>12. korp.</t>
  </si>
  <si>
    <t>Ventilācijas iekārta ASPIRNOVA RCA-DC-4200 PN2</t>
  </si>
  <si>
    <t>Ventilācijas iekārta  P3N3</t>
  </si>
  <si>
    <t>Ventilācijas iekārta ASPIRNOVA RCA-DC-2600 PN4</t>
  </si>
  <si>
    <t>mansardā aiz konf. zāles</t>
  </si>
  <si>
    <t>1. slimnīcas kondicionieri</t>
  </si>
  <si>
    <t>4. korpuss</t>
  </si>
  <si>
    <t>7. korpuss</t>
  </si>
  <si>
    <t>112. telpa</t>
  </si>
  <si>
    <t>AlpicAir AOU105HPS3</t>
  </si>
  <si>
    <t>8. korpuss</t>
  </si>
  <si>
    <t>bēniņos vēdkamerā / 015. telpa (vājstrāvas)</t>
  </si>
  <si>
    <t>Emerson HPS06</t>
  </si>
  <si>
    <t>13. korpuss</t>
  </si>
  <si>
    <t>14. korpuss</t>
  </si>
  <si>
    <t>1. palāta</t>
  </si>
  <si>
    <t>3. palāta</t>
  </si>
  <si>
    <t>17. korpuss</t>
  </si>
  <si>
    <t>20. korpuss</t>
  </si>
  <si>
    <t>aptieka</t>
  </si>
  <si>
    <t>Artel</t>
  </si>
  <si>
    <t>Pagalms/dezinfekcija</t>
  </si>
  <si>
    <t>23. korpuss</t>
  </si>
  <si>
    <t>serveru telpa</t>
  </si>
  <si>
    <t>uzgaidāmā telpa</t>
  </si>
  <si>
    <t>1. slimnīcas čīleri</t>
  </si>
  <si>
    <t>3. korpuss</t>
  </si>
  <si>
    <t>čīleris/UPS telpa/zāle, vadība</t>
  </si>
  <si>
    <t>ČĪLERIS PN1, P1</t>
  </si>
  <si>
    <t>22. korpuss</t>
  </si>
  <si>
    <t>uz jumta</t>
  </si>
  <si>
    <t>būrī pie 23. korpusa</t>
  </si>
  <si>
    <t>1. slimnīcas kondicionieri vēdiekārtām</t>
  </si>
  <si>
    <t>2. korpuss</t>
  </si>
  <si>
    <t>pie mājas pilsētas galā / PN1</t>
  </si>
  <si>
    <t>Midea MCCU-10CN2</t>
  </si>
  <si>
    <t>10. korpuss</t>
  </si>
  <si>
    <t>Midea MSR1-12HRN1-QC2</t>
  </si>
  <si>
    <t>bēniņi PN3</t>
  </si>
  <si>
    <t>bēniņi PN4</t>
  </si>
  <si>
    <t>bēniņi PN5</t>
  </si>
  <si>
    <t>pagalmā zem nojumes vēdmašīnai Wolf</t>
  </si>
  <si>
    <t xml:space="preserve"> Epsilon 25ST 1PS</t>
  </si>
  <si>
    <t>1. slimnīcas vēdiekārtas</t>
  </si>
  <si>
    <t>EUR bez PVN/h</t>
  </si>
  <si>
    <t>KM5 540x385x200/7</t>
  </si>
  <si>
    <t>KF7 540x385x200/7</t>
  </si>
  <si>
    <t>KM5 690x500x250/7</t>
  </si>
  <si>
    <t>KF7 690x500x250/7</t>
  </si>
  <si>
    <t>KM5 390x700x300/7</t>
  </si>
  <si>
    <t>KM5 444x490x360/9</t>
  </si>
  <si>
    <t>KF7 444x490x360/9</t>
  </si>
  <si>
    <t>KM5 536x354x300/4</t>
  </si>
  <si>
    <t>KM5 390x225x250/3</t>
  </si>
  <si>
    <t>KM5 750x325x350/10</t>
  </si>
  <si>
    <t>KF7 750x325x350/10</t>
  </si>
  <si>
    <t>KM5 700x305x500/7</t>
  </si>
  <si>
    <t>KM5 350x305x500/4</t>
  </si>
  <si>
    <t>KF7 592x287x370/10</t>
  </si>
  <si>
    <t>KM5 592x287x370/6</t>
  </si>
  <si>
    <t>KM5 792x392x370/10</t>
  </si>
  <si>
    <t>KF7 792x392x370/12</t>
  </si>
  <si>
    <t>PLT G4 245 x 295 x 50</t>
  </si>
  <si>
    <t>H13 610x610x68</t>
  </si>
  <si>
    <t>KM5 590x405x500/6</t>
  </si>
  <si>
    <t>KM5 287x405x500/3</t>
  </si>
  <si>
    <t>KF7 590x405x500/7</t>
  </si>
  <si>
    <t>KF7 287x405x500/4</t>
  </si>
  <si>
    <t>KM5 592x592x300/ 5</t>
  </si>
  <si>
    <t>KF7 592x592x300/5</t>
  </si>
  <si>
    <t>KM5 530x435x250/6</t>
  </si>
  <si>
    <t>KF7 530x435x250/6</t>
  </si>
  <si>
    <t>H13 457x457x78</t>
  </si>
  <si>
    <t>KM5 345x425x200/4</t>
  </si>
  <si>
    <t>KF7 345x425x200/4</t>
  </si>
  <si>
    <t>KM5 472x572x400/5</t>
  </si>
  <si>
    <t>KF7 472x572x400/5</t>
  </si>
  <si>
    <t>KM5 700x478x375/12</t>
  </si>
  <si>
    <t>KF7 700x478x375/12</t>
  </si>
  <si>
    <t>KM5 510x485x350/7</t>
  </si>
  <si>
    <t>KM5 490x300x300/5</t>
  </si>
  <si>
    <t>Pieplūdes iekārta Salda P1</t>
  </si>
  <si>
    <t>Pieplūdes iekārta Salda P2</t>
  </si>
  <si>
    <t>Pieplūdes iekārta Alfa - 1000 - E</t>
  </si>
  <si>
    <t>PLT M5 452x250x48</t>
  </si>
  <si>
    <t>Ventilācijas iekārta Flexit L12X PN2</t>
  </si>
  <si>
    <t>H13 457x457x68</t>
  </si>
  <si>
    <t>KM5 350x427x200/4</t>
  </si>
  <si>
    <t>KF9 655x350x600/8</t>
  </si>
  <si>
    <t>Ventilācijas iekārta Flexit VG700 PN4</t>
  </si>
  <si>
    <t>5. korp.</t>
  </si>
  <si>
    <t>Ventilācijas iekārta P. Lemmens HRFlat 450 PN1</t>
  </si>
  <si>
    <t>KF7 300x256x400/4</t>
  </si>
  <si>
    <t>6. korp.</t>
  </si>
  <si>
    <t>Pieplūde Onnoline CK315C P2</t>
  </si>
  <si>
    <t>KF7 330x330x450/4</t>
  </si>
  <si>
    <t>KF9 700x305x590/9</t>
  </si>
  <si>
    <t>Ventilācijas iekārta ClimaGold OPTIMA NW-2-L-WK…1000/930 PN2</t>
  </si>
  <si>
    <t>Ventilācijas iekārta REGO2000VE-L-EC-C3 PN3</t>
  </si>
  <si>
    <t>PLT KM5 800x450x46</t>
  </si>
  <si>
    <t>MPL F7 800x450x46</t>
  </si>
  <si>
    <t>PLT G4 285x592x48</t>
  </si>
  <si>
    <t>PLT G4 592x592x48</t>
  </si>
  <si>
    <t>KF7 285x592x530/4</t>
  </si>
  <si>
    <t>KF9 285x592x530/4</t>
  </si>
  <si>
    <t>KM6 285x592x530/4</t>
  </si>
  <si>
    <t>KM6 592x592x530/8</t>
  </si>
  <si>
    <t>H13 575x575x78</t>
  </si>
  <si>
    <t>KF7 305x305x48</t>
  </si>
  <si>
    <t>KF7 305x490x48</t>
  </si>
  <si>
    <t>KF7 305x610x48</t>
  </si>
  <si>
    <t>MPL7 300x200x48</t>
  </si>
  <si>
    <t>KF9 736x287x380/11</t>
  </si>
  <si>
    <t>KF9 892x409x380/14</t>
  </si>
  <si>
    <t>KF7 592x592x530/8</t>
  </si>
  <si>
    <t>KM5 570x325x400/260/7</t>
  </si>
  <si>
    <t>KF7 570x325x400/260/7</t>
  </si>
  <si>
    <t>KM5 300x260x400/4</t>
  </si>
  <si>
    <t>H14 457x457x78</t>
  </si>
  <si>
    <t>Ventilācijas iekārta FläktWood EQHA 005-160 PN1</t>
  </si>
  <si>
    <t>13. korp.</t>
  </si>
  <si>
    <t>Ventilācijas iekārta ClimaGold OPTIMA NW-1S-P-WP…1470/1470 PN1</t>
  </si>
  <si>
    <t>PLT M5 270x495x50</t>
  </si>
  <si>
    <t>Ventilācijas iekārta ClimaGold OPTIMA NW-1S-P-WP…600/600 PN2</t>
  </si>
  <si>
    <t>Ventilācijas iekārta ClimaGold OPTIMA NW-2S-P-WP…2140/2140 PN3</t>
  </si>
  <si>
    <t>PLT M5 480x635x50</t>
  </si>
  <si>
    <t>PLT M5 400x635x50</t>
  </si>
  <si>
    <t>Ventilācijas iekārta ClimaGold OPTIMA NW-1S-P-WP…1500/1500 PN4</t>
  </si>
  <si>
    <t>PLT M5 595x410X50</t>
  </si>
  <si>
    <t>1. stāvs pa labi</t>
  </si>
  <si>
    <t>Ventilācijas iekārta Amalva Komfovent Rego3000HW PN1</t>
  </si>
  <si>
    <t>2. stāvs pa labi</t>
  </si>
  <si>
    <t>Ventilācijas iekārta Amalva Komfovent Rego3000HW PN2</t>
  </si>
  <si>
    <t>Ventilācijas iekārta RIS1500PE PN1                                   Operbloks</t>
  </si>
  <si>
    <t>H13 305x305x68</t>
  </si>
  <si>
    <t>Ventilācijas iekārta RIS1000PE PN2                                   Operbloks</t>
  </si>
  <si>
    <t>22. korp.</t>
  </si>
  <si>
    <t>Ventilācijas iekārta Systemair TopvexS X06HWL-L PN1</t>
  </si>
  <si>
    <t>MPL M5 400x500x50</t>
  </si>
  <si>
    <t>MPL M5 625x500x50</t>
  </si>
  <si>
    <t>KM5 380x420x300/6</t>
  </si>
  <si>
    <t>KM5 395x690x350/7</t>
  </si>
  <si>
    <t>MPL M5 350x620x50</t>
  </si>
  <si>
    <t>1. korpuss</t>
  </si>
  <si>
    <t>pie sienas 2.k. pusē/313 telpa</t>
  </si>
  <si>
    <t>Deer KFR-26GW</t>
  </si>
  <si>
    <t>pie sienas 2.k. pusē/310 telpa</t>
  </si>
  <si>
    <t>pie sienas 2. k. pusē augšējā rindā labais /111 telpa</t>
  </si>
  <si>
    <t>Airwell</t>
  </si>
  <si>
    <t>pie sienas 2.k. pusē/110 telpa</t>
  </si>
  <si>
    <t>pie sienas 2.k. pusē/109 telpa</t>
  </si>
  <si>
    <t>pie sienas dt. pusē/ 1. stāva reģistratūra</t>
  </si>
  <si>
    <t>Deer KFR-50GW</t>
  </si>
  <si>
    <t>pie sienas dt. pusē/103 telpa</t>
  </si>
  <si>
    <t>pie sienas dt. pusē/104 telpa</t>
  </si>
  <si>
    <t>pie sienas dt. pusē/2. stāva reģistratūra</t>
  </si>
  <si>
    <t>Deer KFR-34GW</t>
  </si>
  <si>
    <t>pie sienas dt. pusē/101 telpa</t>
  </si>
  <si>
    <t>uz jumta/316 telpa</t>
  </si>
  <si>
    <t>uz jumta/317 telpa</t>
  </si>
  <si>
    <t>pagalms pie sienas/2. stāvs 22. telpa (kase)</t>
  </si>
  <si>
    <t>Airwell GC 12 DCI NORDIC</t>
  </si>
  <si>
    <t>pagalms/2. stāva 19. telpa</t>
  </si>
  <si>
    <t>Midea MOBA03-12HFN1</t>
  </si>
  <si>
    <t>pagalms pie sienas/2. stāvs 9. telpa</t>
  </si>
  <si>
    <t>Tadiran TK7G-12H</t>
  </si>
  <si>
    <t>pagalms/2. stāvs 41. telpa</t>
  </si>
  <si>
    <t>Midea MOB02-18HFN1</t>
  </si>
  <si>
    <t>bēniņi/ 3. stāvs 10. telpa</t>
  </si>
  <si>
    <t>Artel SKC12RN4N</t>
  </si>
  <si>
    <t>Airwell AWAU-YGF012-H11</t>
  </si>
  <si>
    <t>bēniņi/3. stāvs 11. telpa</t>
  </si>
  <si>
    <t>Artel SK07RN4N</t>
  </si>
  <si>
    <t>bēniņi/3. stāvs 12., 13.  telpa</t>
  </si>
  <si>
    <t>Extremate ASW-H09A+09A4/EL2R1-1</t>
  </si>
  <si>
    <t>bēniņi/3. stāvs 9. telpa</t>
  </si>
  <si>
    <t>bēniņi/3. stāvs 8. telpa</t>
  </si>
  <si>
    <t>Airwell GCN12-H11</t>
  </si>
  <si>
    <t xml:space="preserve">bēniņi/3. stāvs 14. telpa </t>
  </si>
  <si>
    <t>bēniņi/2. stāvs 15., 16. telpa</t>
  </si>
  <si>
    <t>Extremate KFR34Wx2</t>
  </si>
  <si>
    <t>bēniņi/3. stāvs 7. telpa</t>
  </si>
  <si>
    <t>Extremate KFR32W</t>
  </si>
  <si>
    <t>bēniņi/3.stāvs 5. telpa</t>
  </si>
  <si>
    <t>bēniņi/3. stāvs 19., 20. telpa</t>
  </si>
  <si>
    <t>bēniņi/3. stāvs 17., 18. telpa</t>
  </si>
  <si>
    <t>bēniņi/3. stāvs 4., 6. telpa</t>
  </si>
  <si>
    <t>bēniņi/3. stāvs 22. telpa</t>
  </si>
  <si>
    <t>Extremate KFR25W</t>
  </si>
  <si>
    <t>bēniņi/3. stāvs 1., 2. telpa</t>
  </si>
  <si>
    <t>bēniņi/3. stāvs 28. telpa</t>
  </si>
  <si>
    <t>pagalms/2. stāvs 2. telpa</t>
  </si>
  <si>
    <t>pagalms/2. stāvs 1. telpa</t>
  </si>
  <si>
    <t>pagalms/2. stāvs 31. telpa</t>
  </si>
  <si>
    <t>pagalms/palāta</t>
  </si>
  <si>
    <t>Midea MSRI-18 HRDN OC2</t>
  </si>
  <si>
    <t>Airwell GC12 DC INV</t>
  </si>
  <si>
    <t>iela/rengens</t>
  </si>
  <si>
    <t>Extremate KFR70W</t>
  </si>
  <si>
    <t>iela/palāta</t>
  </si>
  <si>
    <t>sāpju centrs 2. telpa</t>
  </si>
  <si>
    <t>Hitachi RAC-09CU1</t>
  </si>
  <si>
    <t>sāpju centrs 5. telpa</t>
  </si>
  <si>
    <t>Hitachi RAC-09CU2</t>
  </si>
  <si>
    <t>6. korpuss</t>
  </si>
  <si>
    <t>sonogrāfija 6. telpa</t>
  </si>
  <si>
    <t>Electra ODU ASP 12 RC</t>
  </si>
  <si>
    <t>sonogrāfija 5. telpa</t>
  </si>
  <si>
    <t>Tadiran TK7G-18H</t>
  </si>
  <si>
    <t>sonogrāfija 3. telpa</t>
  </si>
  <si>
    <t>Sanyo SAP CRV 126 EHE</t>
  </si>
  <si>
    <t>sonogrāfija 1. telpa</t>
  </si>
  <si>
    <t>York HEDB09 FS-AAA</t>
  </si>
  <si>
    <t>sonogrāfija 4. telpa</t>
  </si>
  <si>
    <t>York BOC18G15PD</t>
  </si>
  <si>
    <t>Tadran TK7G-09H</t>
  </si>
  <si>
    <t>9. korpuss</t>
  </si>
  <si>
    <t>AlpicAir AWO-71HPR1</t>
  </si>
  <si>
    <t>Sanyo SAP-CRV126EHE</t>
  </si>
  <si>
    <t>Sanyo SAP-CRV184EHE</t>
  </si>
  <si>
    <t>Sanyo SAP-CRV244EHE</t>
  </si>
  <si>
    <t>10.1.  korpuss</t>
  </si>
  <si>
    <t>Airwell AWAU YOP 12-H11</t>
  </si>
  <si>
    <t>Airwell AWAU YGF024-H11</t>
  </si>
  <si>
    <t>ELECTRA O.U 38T RC</t>
  </si>
  <si>
    <t>11. korpuss</t>
  </si>
  <si>
    <t>Airwell GCN 9 RC</t>
  </si>
  <si>
    <t>fiz. ter. koridors</t>
  </si>
  <si>
    <t>fiz. ter. masieris</t>
  </si>
  <si>
    <t>12. korpuss</t>
  </si>
  <si>
    <t>Airwell GCN12 ARC</t>
  </si>
  <si>
    <t>Airwell AWAU-YGF012-H1</t>
  </si>
  <si>
    <t>HAIER AU182AFABA</t>
  </si>
  <si>
    <t>Airwell GC12OC1</t>
  </si>
  <si>
    <t>Dialīze</t>
  </si>
  <si>
    <t>Daikin RXS50E3V1B</t>
  </si>
  <si>
    <t>Deer KFR-37w</t>
  </si>
  <si>
    <t>Deer KFR-34w</t>
  </si>
  <si>
    <t>Deer KFR-26w</t>
  </si>
  <si>
    <t>Airwell AWAU-YGF009-H11</t>
  </si>
  <si>
    <t>EXTREMATE KFR22W</t>
  </si>
  <si>
    <t>York HEDB24FS-AAA</t>
  </si>
  <si>
    <t>Tadiran TQL -N-363H</t>
  </si>
  <si>
    <t>Airwell AWAU-YGF018</t>
  </si>
  <si>
    <t>Airwell AWAU-YIF018</t>
  </si>
  <si>
    <t>CLINT CHA/K/SP 131 NS</t>
  </si>
  <si>
    <t>Carrier 30RBO182</t>
  </si>
  <si>
    <t>York YLCA-40G1TP 380T</t>
  </si>
  <si>
    <t>Airwell AQVSL.115BLN.MCHX</t>
  </si>
  <si>
    <t>110.telpa PN3</t>
  </si>
  <si>
    <t>pie mājas pilsētas galā / PN2</t>
  </si>
  <si>
    <t>Midea MOBA03-12HFN1-ORO0GW</t>
  </si>
  <si>
    <t>pie mājas dārzas galā / PN1</t>
  </si>
  <si>
    <t>Optima-NW-1S-P-CHf-WE/Midea MOCA30U-24HFN1-QRD0</t>
  </si>
  <si>
    <t>Deer KFR-100w</t>
  </si>
  <si>
    <t>Deer KFR-140w</t>
  </si>
  <si>
    <t>Kopējā summa (EUR bez PVN) gadā</t>
  </si>
  <si>
    <t>F7 536x354x300/4</t>
  </si>
  <si>
    <t>F7 390x225x250/3</t>
  </si>
  <si>
    <t>kreisais koridors no 2. korp.pa labi</t>
  </si>
  <si>
    <t>KF7 592x592x530/10</t>
  </si>
  <si>
    <t>KF9 592x592x530/10</t>
  </si>
  <si>
    <t>KM5 600x305x500/7</t>
  </si>
  <si>
    <t>KF9 600x305x500/8</t>
  </si>
  <si>
    <t>PLT M5 375x595x48</t>
  </si>
  <si>
    <t>PLT M5 410x595x48</t>
  </si>
  <si>
    <t>PLT M5 285x495x50</t>
  </si>
  <si>
    <t>Iekārtas nosaukums, modelis</t>
  </si>
  <si>
    <t>Hitachi RAC/RAK50</t>
  </si>
  <si>
    <t xml:space="preserve"> (York) Yvag 018RSE30</t>
  </si>
  <si>
    <t>Iekšējie bloki atrodas: 116. (2 gb.), 140. (1 gab.), 141., 149., 150., 305. (pa 3 gb.), 310. kab. (2gb.)</t>
  </si>
  <si>
    <t>Iekšējie bloki atrodas: 111., 203., 204., 211., 212. un 234. telpās</t>
  </si>
  <si>
    <t>kafejnīca</t>
  </si>
  <si>
    <t>Datortomogrāfija/ Ārsts</t>
  </si>
  <si>
    <t>Datortomogrāfija/ Operatori</t>
  </si>
  <si>
    <t>Datortomogrāfija,  Serveri,  UPS</t>
  </si>
  <si>
    <t>Datortomogrāfija/ Zāle</t>
  </si>
  <si>
    <t>Datortomogrāfija/ zāle</t>
  </si>
  <si>
    <t>fiz. ter. ārste</t>
  </si>
  <si>
    <t>veloergometrija</t>
  </si>
  <si>
    <t>Angiogrāfija</t>
  </si>
  <si>
    <t>Rentgena kab. tualetes griestos</t>
  </si>
  <si>
    <t>kreisais koridors no 2. korp. pa labi</t>
  </si>
  <si>
    <t>operāciju zāles, intensīvā terapija</t>
  </si>
  <si>
    <t>operāciju zāles</t>
  </si>
  <si>
    <t>intensīvā terapija</t>
  </si>
  <si>
    <t>2. stāvs pa kreisi, pirms operāciju zāles, griestos</t>
  </si>
  <si>
    <t>2. stāvs pa labi pirms operāciju zāles griestos</t>
  </si>
  <si>
    <r>
      <t>pagalms/</t>
    </r>
    <r>
      <rPr>
        <sz val="10"/>
        <color indexed="8"/>
        <rFont val="Times New Roman"/>
        <family val="1"/>
      </rPr>
      <t xml:space="preserve"> ārstu telpa</t>
    </r>
  </si>
  <si>
    <t>rentgens</t>
  </si>
  <si>
    <t>bēniņi/operāciju zāle 15. nodaļa</t>
  </si>
  <si>
    <t>bēniņi/operāciju zāle 13. nodaļa</t>
  </si>
  <si>
    <t>pagalms/saimn. daļa</t>
  </si>
  <si>
    <t>Filtru skaits</t>
  </si>
  <si>
    <t>* Dotajam daudzumam ir ilustratīvs raksturs, lai iepirkuma ietvaros salīdzinātu piedāvājumus. Iepirkuma līguma ietvaros Pasūtītājs pasūta tādu pakalpojuma apjomu, kāds nepieciešams tā darbības nodrošināšanai, t.i., iepirkuma līgums ir ierobežots ar līgumu summu (41 990 EUR bez PVN) un līguma termiņu (24 mēneši).</t>
  </si>
  <si>
    <r>
      <rPr>
        <u val="single"/>
        <sz val="10"/>
        <color indexed="8"/>
        <rFont val="Times New Roman"/>
        <family val="1"/>
      </rPr>
      <t>Kopējā visu</t>
    </r>
    <r>
      <rPr>
        <sz val="10"/>
        <color indexed="8"/>
        <rFont val="Times New Roman"/>
        <family val="1"/>
      </rPr>
      <t xml:space="preserve"> iekārtu</t>
    </r>
    <r>
      <rPr>
        <u val="single"/>
        <sz val="10"/>
        <color indexed="8"/>
        <rFont val="Times New Roman"/>
        <family val="1"/>
      </rPr>
      <t xml:space="preserve"> visu</t>
    </r>
    <r>
      <rPr>
        <sz val="10"/>
        <color indexed="8"/>
        <rFont val="Times New Roman"/>
        <family val="1"/>
      </rPr>
      <t xml:space="preserve"> apkopju un </t>
    </r>
    <r>
      <rPr>
        <u val="single"/>
        <sz val="10"/>
        <color indexed="8"/>
        <rFont val="Times New Roman"/>
        <family val="1"/>
      </rPr>
      <t>visu</t>
    </r>
    <r>
      <rPr>
        <sz val="10"/>
        <color indexed="8"/>
        <rFont val="Times New Roman"/>
        <family val="1"/>
      </rPr>
      <t xml:space="preserve"> filtru summa gadā  (EUR bez PVN)</t>
    </r>
  </si>
  <si>
    <t>Filtru nomaiņas reižu skaits gadā*</t>
  </si>
  <si>
    <r>
      <rPr>
        <u val="single"/>
        <sz val="10"/>
        <color indexed="8"/>
        <rFont val="Times New Roman"/>
        <family val="1"/>
      </rPr>
      <t>Kopējā visu</t>
    </r>
    <r>
      <rPr>
        <sz val="10"/>
        <color indexed="8"/>
        <rFont val="Times New Roman"/>
        <family val="1"/>
      </rPr>
      <t xml:space="preserve"> iekārtu </t>
    </r>
    <r>
      <rPr>
        <u val="single"/>
        <sz val="10"/>
        <color indexed="8"/>
        <rFont val="Times New Roman"/>
        <family val="1"/>
      </rPr>
      <t>visu</t>
    </r>
    <r>
      <rPr>
        <sz val="10"/>
        <color indexed="8"/>
        <rFont val="Times New Roman"/>
        <family val="1"/>
      </rPr>
      <t xml:space="preserve"> filtru nomaiņu summa gadā  (EUR bez PVN)</t>
    </r>
  </si>
  <si>
    <t>Plānotais apkopju skaits gadā</t>
  </si>
  <si>
    <r>
      <rPr>
        <u val="single"/>
        <sz val="10"/>
        <color indexed="8"/>
        <rFont val="Times New Roman"/>
        <family val="1"/>
      </rPr>
      <t>Kopējās apkopju izmaksas</t>
    </r>
    <r>
      <rPr>
        <sz val="10"/>
        <color indexed="8"/>
        <rFont val="Times New Roman"/>
        <family val="1"/>
      </rPr>
      <t xml:space="preserve"> gadā  (EUR bez PVN)</t>
    </r>
  </si>
  <si>
    <t>Filtrs</t>
  </si>
  <si>
    <t>Plānotais apkopju skaits gadā*</t>
  </si>
  <si>
    <t>KM5 245x495x250/5</t>
  </si>
  <si>
    <t>Apkopes izmaksas kopā gadā (EUR bez PVN)</t>
  </si>
  <si>
    <t>Kopējā piedāvātā apkopju summa (EUR bez PVN) gadā</t>
  </si>
  <si>
    <t>Kopējā piedāvātā apkopju summa (EUR bez PVN) 2 gados</t>
  </si>
  <si>
    <t>Viena filtra cena (EUR bez PVN)</t>
  </si>
  <si>
    <t>Darba izmaksas viena filtra nomaiņai (EUR bez PVN)</t>
  </si>
  <si>
    <t>Vienas iekārtas vienas apkopes cena (EUR bez PVN), ieskaitot nepieciešamo materiālu izmaksas</t>
  </si>
  <si>
    <t>7.pielikums</t>
  </si>
  <si>
    <r>
      <rPr>
        <b/>
        <i/>
        <sz val="9"/>
        <color indexed="8"/>
        <rFont val="Times New Roman"/>
        <family val="1"/>
      </rPr>
      <t>Apliecinu, ka piedāvājumā ir iekļautas visas izmaksas, t.sk., visi nodokļi un nodevas, kā arī visas netieši saistītās izmaksas, tajā skaitā visi iespējamie riski, kas saistīti ar tirgus cenu svārstībām plānotajā līguma izpildes laikā</t>
    </r>
    <r>
      <rPr>
        <b/>
        <i/>
        <sz val="11"/>
        <color indexed="8"/>
        <rFont val="Times New Roman"/>
        <family val="1"/>
      </rPr>
      <t xml:space="preserve">. </t>
    </r>
    <r>
      <rPr>
        <b/>
        <i/>
        <sz val="9"/>
        <color indexed="8"/>
        <rFont val="Times New Roman"/>
        <family val="1"/>
      </rPr>
      <t xml:space="preserve">   </t>
    </r>
  </si>
  <si>
    <t>20. korp.</t>
  </si>
  <si>
    <t>blakus katlum. no pagalma</t>
  </si>
  <si>
    <t>Ventilācijas iekārta WOLF PN1</t>
  </si>
  <si>
    <t>KM5 490x590x375/8</t>
  </si>
  <si>
    <t>KM5 285x590x375/5</t>
  </si>
  <si>
    <t>KF7 490x590x375/8</t>
  </si>
  <si>
    <t>KF7 285x590x375/5</t>
  </si>
  <si>
    <t>Stundas likme EUR bez PVN remontdarbu gadījumā</t>
  </si>
  <si>
    <t>iepirkuma Nr. R1S 2022/87-IEP nolikumam</t>
  </si>
  <si>
    <t>14.A korp.</t>
  </si>
  <si>
    <t>PN1 Envistar Flex 190-2V</t>
  </si>
  <si>
    <t>F7 592 x 592 x 534 / 10</t>
  </si>
  <si>
    <t>PN2 Envistar Flex 150-2V</t>
  </si>
  <si>
    <t>F7 287 x 592 x 534 / 5</t>
  </si>
  <si>
    <t>F7 - 592 x 592 x 534 / 10</t>
  </si>
  <si>
    <t>PN3 Envistar Flex 100-2V</t>
  </si>
  <si>
    <t xml:space="preserve">F7 892 x 409 x 370 / 12 </t>
  </si>
  <si>
    <t>Kompresoru telpa</t>
  </si>
  <si>
    <t xml:space="preserve">KP-1/KN-1 SALDA VKS 700x400-4-L3 </t>
  </si>
  <si>
    <t>Bez filtriem</t>
  </si>
  <si>
    <t>1. stāvs telpa nr. 25</t>
  </si>
  <si>
    <t>VentiAir W-Type W10 HE/S/R</t>
  </si>
  <si>
    <t>F9</t>
  </si>
  <si>
    <t>H12</t>
  </si>
  <si>
    <t>Ārpus ēkas</t>
  </si>
  <si>
    <t>PN1 VentiAir W-TYPE W30 HE/GE/R/L</t>
  </si>
  <si>
    <t>M5</t>
  </si>
  <si>
    <t>F7</t>
  </si>
  <si>
    <t>PN2 VentiAir W-TYPE W10 D/CE/R/L</t>
  </si>
  <si>
    <t xml:space="preserve"> </t>
  </si>
  <si>
    <t>17.korpuss</t>
  </si>
  <si>
    <t>aiz žoga pie 17.korpusa</t>
  </si>
  <si>
    <t>ARNETS NRGI332X-A-J-03 COM/665538</t>
  </si>
  <si>
    <t>Vienas iekārtas vienas apkopes cena (EUR bez PVN), izņemot filtru izmaksas un filtru nomaiņas darba izmaksas</t>
  </si>
  <si>
    <t xml:space="preserve">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</si>
</sst>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426]General"/>
  </numFmts>
  <fonts count="56">
    <font>
      <sz val="11"/>
      <color theme="1"/>
      <name val="Calibri"/>
      <family val="2"/>
    </font>
    <font>
      <sz val="11"/>
      <color indexed="8"/>
      <name val="Calibri"/>
      <family val="2"/>
    </font>
    <font>
      <sz val="10"/>
      <color indexed="8"/>
      <name val="Times New Roman"/>
      <family val="1"/>
    </font>
    <font>
      <b/>
      <i/>
      <sz val="11"/>
      <color indexed="8"/>
      <name val="Times New Roman"/>
      <family val="1"/>
    </font>
    <font>
      <u val="single"/>
      <sz val="10"/>
      <color indexed="8"/>
      <name val="Times New Roman"/>
      <family val="1"/>
    </font>
    <font>
      <b/>
      <i/>
      <sz val="9"/>
      <color indexed="8"/>
      <name val="Times New Roman"/>
      <family val="1"/>
    </font>
    <font>
      <sz val="10"/>
      <name val="Times New Roman"/>
      <family val="1"/>
    </font>
    <font>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b/>
      <sz val="12"/>
      <color indexed="8"/>
      <name val="Times New Roman"/>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Times New Roman"/>
      <family val="1"/>
    </font>
    <font>
      <sz val="10"/>
      <color rgb="FF000000"/>
      <name val="Times New Roman"/>
      <family val="1"/>
    </font>
    <font>
      <sz val="11"/>
      <color theme="1"/>
      <name val="Times New Roman"/>
      <family val="1"/>
    </font>
    <font>
      <b/>
      <sz val="11"/>
      <color rgb="FF000000"/>
      <name val="Times New Roman"/>
      <family val="1"/>
    </font>
    <font>
      <sz val="10"/>
      <color theme="1"/>
      <name val="Times New Roman"/>
      <family val="1"/>
    </font>
    <font>
      <b/>
      <sz val="12"/>
      <color rgb="FF000000"/>
      <name val="Times New Roman"/>
      <family val="1"/>
    </font>
    <font>
      <b/>
      <sz val="12"/>
      <color theme="1"/>
      <name val="Times New Roman"/>
      <family val="1"/>
    </font>
    <font>
      <b/>
      <sz val="10"/>
      <color theme="1"/>
      <name val="Times New Roman"/>
      <family val="1"/>
    </font>
    <font>
      <i/>
      <sz val="11"/>
      <color theme="1"/>
      <name val="Times New Roman"/>
      <family val="1"/>
    </font>
    <font>
      <b/>
      <sz val="10"/>
      <color rgb="FF000000"/>
      <name val="Times New Roman"/>
      <family val="1"/>
    </font>
    <font>
      <b/>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6" fontId="32" fillId="0" borderId="0" applyBorder="0" applyProtection="0">
      <alignment/>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6">
    <xf numFmtId="0" fontId="0" fillId="0" borderId="0" xfId="0" applyFont="1" applyAlignment="1">
      <alignment/>
    </xf>
    <xf numFmtId="0" fontId="43" fillId="0" borderId="10" xfId="0" applyFont="1" applyBorder="1" applyAlignment="1">
      <alignment horizontal="center" vertical="center"/>
    </xf>
    <xf numFmtId="0" fontId="0" fillId="0" borderId="0" xfId="0" applyAlignment="1">
      <alignment horizontal="center" vertical="center"/>
    </xf>
    <xf numFmtId="0" fontId="45" fillId="0" borderId="0" xfId="0" applyFont="1" applyAlignment="1">
      <alignment horizontal="center"/>
    </xf>
    <xf numFmtId="176" fontId="46" fillId="0" borderId="0" xfId="46" applyFont="1" applyFill="1" applyAlignment="1">
      <alignment/>
    </xf>
    <xf numFmtId="0" fontId="45" fillId="0" borderId="0" xfId="0" applyFont="1" applyBorder="1" applyAlignment="1">
      <alignment horizontal="center" vertical="center"/>
    </xf>
    <xf numFmtId="0" fontId="47" fillId="0" borderId="0" xfId="0" applyFont="1" applyBorder="1" applyAlignment="1">
      <alignment horizontal="center" vertical="center"/>
    </xf>
    <xf numFmtId="176" fontId="48" fillId="0" borderId="10" xfId="0" applyNumberFormat="1" applyFont="1" applyBorder="1" applyAlignment="1">
      <alignment horizontal="center" vertical="center"/>
    </xf>
    <xf numFmtId="0" fontId="47" fillId="0" borderId="0" xfId="0" applyFont="1" applyAlignment="1">
      <alignment horizontal="center" vertical="center"/>
    </xf>
    <xf numFmtId="0" fontId="46" fillId="0" borderId="10" xfId="0" applyFont="1" applyBorder="1" applyAlignment="1">
      <alignment horizontal="center" vertical="center" wrapText="1"/>
    </xf>
    <xf numFmtId="0" fontId="49" fillId="0" borderId="10" xfId="0" applyFont="1" applyBorder="1" applyAlignment="1">
      <alignment wrapText="1"/>
    </xf>
    <xf numFmtId="0" fontId="49" fillId="0" borderId="10" xfId="0" applyFont="1" applyBorder="1" applyAlignment="1">
      <alignment horizontal="center"/>
    </xf>
    <xf numFmtId="0" fontId="49" fillId="0" borderId="10" xfId="0" applyFont="1" applyBorder="1" applyAlignment="1">
      <alignment vertical="center"/>
    </xf>
    <xf numFmtId="0" fontId="49" fillId="0" borderId="10" xfId="0" applyFont="1" applyBorder="1" applyAlignment="1">
      <alignment horizontal="left" vertical="center" wrapText="1"/>
    </xf>
    <xf numFmtId="0" fontId="6" fillId="0" borderId="10" xfId="0" applyFont="1" applyBorder="1" applyAlignment="1">
      <alignment/>
    </xf>
    <xf numFmtId="0" fontId="49" fillId="0" borderId="10" xfId="0" applyFont="1" applyBorder="1" applyAlignment="1">
      <alignment vertical="center" wrapText="1"/>
    </xf>
    <xf numFmtId="0" fontId="46" fillId="0" borderId="10" xfId="0" applyFont="1" applyBorder="1" applyAlignment="1">
      <alignment horizontal="left" vertical="center" wrapText="1"/>
    </xf>
    <xf numFmtId="0" fontId="49" fillId="0" borderId="0" xfId="0" applyFont="1" applyAlignment="1">
      <alignment/>
    </xf>
    <xf numFmtId="0" fontId="46" fillId="0" borderId="10" xfId="0" applyFont="1" applyBorder="1" applyAlignment="1">
      <alignment horizontal="left" vertical="center"/>
    </xf>
    <xf numFmtId="176" fontId="46" fillId="0" borderId="10" xfId="46" applyFont="1" applyBorder="1" applyAlignment="1">
      <alignment horizontal="center" vertical="center"/>
    </xf>
    <xf numFmtId="0" fontId="49" fillId="0" borderId="10" xfId="0" applyFont="1" applyBorder="1" applyAlignment="1">
      <alignment horizontal="left" vertical="center"/>
    </xf>
    <xf numFmtId="176" fontId="46" fillId="0" borderId="10" xfId="46" applyFont="1" applyBorder="1" applyAlignment="1">
      <alignment horizontal="left" vertical="center"/>
    </xf>
    <xf numFmtId="0" fontId="46" fillId="0" borderId="11" xfId="0" applyFont="1" applyBorder="1" applyAlignment="1">
      <alignment horizontal="center" vertical="center"/>
    </xf>
    <xf numFmtId="176" fontId="46" fillId="0" borderId="10" xfId="46" applyFont="1" applyBorder="1">
      <alignment/>
    </xf>
    <xf numFmtId="176" fontId="46" fillId="0" borderId="10" xfId="46" applyFont="1" applyBorder="1" applyAlignment="1">
      <alignment vertical="center"/>
    </xf>
    <xf numFmtId="176" fontId="49" fillId="0" borderId="10" xfId="46" applyFont="1" applyBorder="1">
      <alignment/>
    </xf>
    <xf numFmtId="176" fontId="49" fillId="0" borderId="10" xfId="46" applyFont="1" applyBorder="1" applyAlignment="1">
      <alignment horizontal="left" vertical="center" wrapText="1"/>
    </xf>
    <xf numFmtId="176" fontId="49" fillId="0" borderId="10" xfId="46" applyFont="1" applyBorder="1" applyAlignment="1">
      <alignment wrapText="1"/>
    </xf>
    <xf numFmtId="176" fontId="6" fillId="0" borderId="10" xfId="46" applyFont="1" applyBorder="1" applyAlignment="1">
      <alignment wrapText="1"/>
    </xf>
    <xf numFmtId="176" fontId="6" fillId="0" borderId="10" xfId="46" applyFont="1" applyBorder="1" applyAlignment="1">
      <alignment horizontal="left" vertical="center" wrapText="1"/>
    </xf>
    <xf numFmtId="176" fontId="49" fillId="0" borderId="10" xfId="46" applyFont="1" applyBorder="1" applyAlignment="1">
      <alignment vertical="center"/>
    </xf>
    <xf numFmtId="176" fontId="50" fillId="0" borderId="10" xfId="46" applyFont="1" applyFill="1" applyBorder="1" applyAlignment="1">
      <alignment/>
    </xf>
    <xf numFmtId="0" fontId="6" fillId="0" borderId="10" xfId="0" applyFont="1" applyBorder="1" applyAlignment="1">
      <alignment wrapText="1"/>
    </xf>
    <xf numFmtId="176" fontId="46" fillId="0" borderId="10" xfId="46" applyFont="1" applyBorder="1" applyAlignment="1">
      <alignment wrapText="1"/>
    </xf>
    <xf numFmtId="0" fontId="46" fillId="0" borderId="10" xfId="0" applyFont="1" applyBorder="1" applyAlignment="1">
      <alignment horizontal="center" vertical="center" wrapText="1"/>
    </xf>
    <xf numFmtId="0" fontId="47" fillId="0" borderId="0" xfId="0" applyFont="1" applyAlignment="1">
      <alignment horizontal="center" vertical="center"/>
    </xf>
    <xf numFmtId="0" fontId="2" fillId="0" borderId="10" xfId="0" applyFont="1" applyBorder="1" applyAlignment="1">
      <alignment horizontal="center" vertical="center" wrapText="1"/>
    </xf>
    <xf numFmtId="176" fontId="49" fillId="0" borderId="10" xfId="0" applyNumberFormat="1" applyFont="1" applyBorder="1" applyAlignment="1">
      <alignment horizontal="center" vertical="center"/>
    </xf>
    <xf numFmtId="176" fontId="46" fillId="0" borderId="10" xfId="46" applyFont="1" applyFill="1" applyBorder="1" applyAlignment="1">
      <alignment horizontal="left"/>
    </xf>
    <xf numFmtId="0" fontId="4" fillId="0" borderId="10" xfId="0" applyFont="1" applyBorder="1" applyAlignment="1">
      <alignment horizontal="center" vertical="center" wrapText="1"/>
    </xf>
    <xf numFmtId="0" fontId="46" fillId="33" borderId="10" xfId="0" applyFont="1" applyFill="1" applyBorder="1" applyAlignment="1">
      <alignment horizontal="center" vertical="center" wrapText="1"/>
    </xf>
    <xf numFmtId="0" fontId="43"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2" xfId="0" applyFont="1" applyBorder="1" applyAlignment="1">
      <alignment horizontal="center" vertical="center" wrapText="1"/>
    </xf>
    <xf numFmtId="0" fontId="46" fillId="0" borderId="10" xfId="0" applyFont="1" applyFill="1" applyBorder="1" applyAlignment="1">
      <alignment horizontal="center" vertical="center" wrapText="1"/>
    </xf>
    <xf numFmtId="0" fontId="51" fillId="0" borderId="14" xfId="0" applyFont="1" applyBorder="1" applyAlignment="1">
      <alignment horizontal="center" vertical="center"/>
    </xf>
    <xf numFmtId="0" fontId="47" fillId="0" borderId="0" xfId="0" applyFont="1" applyAlignment="1">
      <alignment horizontal="center" vertical="center"/>
    </xf>
    <xf numFmtId="0" fontId="46" fillId="0" borderId="10" xfId="0" applyFont="1" applyFill="1" applyBorder="1" applyAlignment="1">
      <alignment horizontal="center" vertical="center" wrapText="1"/>
    </xf>
    <xf numFmtId="176" fontId="6" fillId="0" borderId="10" xfId="46"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49" fillId="0" borderId="10" xfId="0" applyNumberFormat="1" applyFont="1" applyFill="1" applyBorder="1" applyAlignment="1">
      <alignment horizontal="center" vertical="center"/>
    </xf>
    <xf numFmtId="0" fontId="52" fillId="0" borderId="12" xfId="0" applyFont="1" applyBorder="1" applyAlignment="1">
      <alignment horizontal="center" vertical="center"/>
    </xf>
    <xf numFmtId="176" fontId="45" fillId="0" borderId="10" xfId="0" applyNumberFormat="1" applyFont="1" applyBorder="1" applyAlignment="1">
      <alignment horizontal="center" vertical="center"/>
    </xf>
    <xf numFmtId="0" fontId="53" fillId="0" borderId="0" xfId="0" applyFont="1" applyAlignment="1">
      <alignment horizontal="right" vertical="center" wrapText="1"/>
    </xf>
    <xf numFmtId="0" fontId="53" fillId="0" borderId="0" xfId="0" applyFont="1" applyAlignment="1">
      <alignment horizontal="right" vertical="center"/>
    </xf>
    <xf numFmtId="0" fontId="46" fillId="0" borderId="12" xfId="0" applyFont="1" applyBorder="1" applyAlignment="1">
      <alignment horizontal="center" vertical="center"/>
    </xf>
    <xf numFmtId="0" fontId="49" fillId="0" borderId="11" xfId="0" applyFont="1" applyBorder="1" applyAlignment="1">
      <alignment horizontal="center" vertical="center"/>
    </xf>
    <xf numFmtId="0" fontId="49"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176" fontId="46" fillId="0" borderId="10" xfId="46" applyFont="1" applyFill="1" applyBorder="1" applyAlignment="1">
      <alignment horizontal="center" vertical="center"/>
    </xf>
    <xf numFmtId="0" fontId="49" fillId="0" borderId="10" xfId="0" applyFont="1" applyBorder="1" applyAlignment="1">
      <alignment horizontal="center" vertical="center"/>
    </xf>
    <xf numFmtId="176" fontId="46" fillId="0" borderId="10" xfId="46" applyFont="1" applyBorder="1" applyAlignment="1">
      <alignment horizontal="center" vertical="center" wrapText="1"/>
    </xf>
    <xf numFmtId="176" fontId="46" fillId="0" borderId="10" xfId="46" applyFont="1" applyBorder="1" applyAlignment="1">
      <alignment horizontal="left" vertical="center" wrapText="1"/>
    </xf>
    <xf numFmtId="0" fontId="49" fillId="0" borderId="10" xfId="0" applyFont="1" applyBorder="1" applyAlignment="1">
      <alignment horizontal="center" wrapText="1"/>
    </xf>
    <xf numFmtId="0" fontId="49" fillId="0" borderId="10" xfId="0" applyFont="1" applyBorder="1" applyAlignment="1">
      <alignment/>
    </xf>
    <xf numFmtId="0" fontId="49" fillId="0" borderId="10" xfId="0" applyFont="1" applyFill="1" applyBorder="1" applyAlignment="1">
      <alignment horizontal="center" vertical="center"/>
    </xf>
    <xf numFmtId="0" fontId="46" fillId="0" borderId="10" xfId="0" applyFont="1" applyFill="1" applyBorder="1" applyAlignment="1">
      <alignment horizontal="center" vertical="center"/>
    </xf>
    <xf numFmtId="176" fontId="49" fillId="0" borderId="10" xfId="46" applyFont="1" applyBorder="1" applyAlignment="1">
      <alignment horizontal="center" vertical="center"/>
    </xf>
    <xf numFmtId="176" fontId="46" fillId="0" borderId="0" xfId="46" applyFont="1">
      <alignment/>
    </xf>
    <xf numFmtId="0" fontId="46" fillId="33" borderId="10" xfId="0" applyFont="1" applyFill="1" applyBorder="1" applyAlignment="1">
      <alignment horizontal="left" vertical="center" wrapText="1"/>
    </xf>
    <xf numFmtId="176" fontId="46" fillId="0" borderId="12" xfId="46" applyFont="1" applyBorder="1" applyAlignment="1">
      <alignment horizontal="center" vertical="center" wrapText="1"/>
    </xf>
    <xf numFmtId="0" fontId="6" fillId="0" borderId="10" xfId="0" applyFont="1" applyBorder="1" applyAlignment="1">
      <alignment horizontal="center" vertical="center"/>
    </xf>
    <xf numFmtId="176" fontId="46" fillId="0" borderId="11" xfId="46" applyFont="1" applyBorder="1" applyAlignment="1">
      <alignment horizontal="center" vertical="center"/>
    </xf>
    <xf numFmtId="176" fontId="6" fillId="0" borderId="10" xfId="46" applyFont="1" applyBorder="1" applyAlignment="1">
      <alignment horizontal="center" vertical="center"/>
    </xf>
    <xf numFmtId="176" fontId="49" fillId="0" borderId="10" xfId="46" applyFont="1" applyBorder="1" applyAlignment="1">
      <alignment horizontal="center" vertical="center" wrapText="1"/>
    </xf>
    <xf numFmtId="0" fontId="49" fillId="0" borderId="10" xfId="0" applyFont="1" applyFill="1" applyBorder="1" applyAlignment="1">
      <alignment horizontal="left" vertical="center"/>
    </xf>
    <xf numFmtId="176" fontId="46" fillId="0" borderId="0" xfId="46" applyFont="1" applyFill="1">
      <alignment/>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176" fontId="49" fillId="0" borderId="11" xfId="0" applyNumberFormat="1" applyFont="1" applyBorder="1" applyAlignment="1">
      <alignment horizontal="center" vertical="center"/>
    </xf>
    <xf numFmtId="176" fontId="49" fillId="0" borderId="13" xfId="0" applyNumberFormat="1" applyFont="1" applyBorder="1" applyAlignment="1">
      <alignment horizontal="center" vertical="center"/>
    </xf>
    <xf numFmtId="176" fontId="49" fillId="0" borderId="12" xfId="0" applyNumberFormat="1" applyFont="1" applyBorder="1" applyAlignment="1">
      <alignment horizontal="center" vertical="center"/>
    </xf>
    <xf numFmtId="176" fontId="46" fillId="0" borderId="10" xfId="46" applyFont="1" applyBorder="1" applyAlignment="1">
      <alignment horizontal="center" vertical="center"/>
    </xf>
    <xf numFmtId="176" fontId="49" fillId="0" borderId="10" xfId="46" applyFont="1" applyBorder="1" applyAlignment="1">
      <alignment horizontal="center" vertical="center"/>
    </xf>
    <xf numFmtId="176" fontId="46" fillId="0" borderId="11" xfId="46" applyFont="1" applyBorder="1" applyAlignment="1">
      <alignment horizontal="center" vertical="center" wrapText="1"/>
    </xf>
    <xf numFmtId="176" fontId="46" fillId="0" borderId="12" xfId="46" applyFont="1" applyBorder="1" applyAlignment="1">
      <alignment horizontal="center" vertical="center" wrapText="1"/>
    </xf>
    <xf numFmtId="176" fontId="54" fillId="0" borderId="10" xfId="46" applyFont="1" applyBorder="1" applyAlignment="1">
      <alignment horizontal="center" vertical="center" wrapText="1"/>
    </xf>
    <xf numFmtId="176" fontId="46" fillId="0" borderId="10" xfId="46" applyFont="1" applyBorder="1" applyAlignment="1">
      <alignment horizontal="center" vertical="center" wrapText="1"/>
    </xf>
    <xf numFmtId="0" fontId="49" fillId="0" borderId="11"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2" xfId="0" applyFont="1" applyFill="1" applyBorder="1" applyAlignment="1">
      <alignment horizontal="center" vertical="center"/>
    </xf>
    <xf numFmtId="0" fontId="49" fillId="0" borderId="11" xfId="0" applyNumberFormat="1" applyFont="1" applyBorder="1" applyAlignment="1">
      <alignment horizontal="center" vertical="center"/>
    </xf>
    <xf numFmtId="0" fontId="46" fillId="0" borderId="11" xfId="0" applyFont="1" applyBorder="1" applyAlignment="1">
      <alignment horizontal="center" vertical="center"/>
    </xf>
    <xf numFmtId="0" fontId="46" fillId="0" borderId="13" xfId="0" applyFont="1" applyBorder="1" applyAlignment="1">
      <alignment horizontal="center" vertical="center"/>
    </xf>
    <xf numFmtId="0" fontId="46" fillId="0" borderId="12" xfId="0" applyFont="1" applyBorder="1" applyAlignment="1">
      <alignment horizontal="center" vertical="center"/>
    </xf>
    <xf numFmtId="0" fontId="49" fillId="0" borderId="13" xfId="0" applyFont="1" applyBorder="1" applyAlignment="1">
      <alignment horizontal="center" vertical="center"/>
    </xf>
    <xf numFmtId="176" fontId="46" fillId="0" borderId="11" xfId="46" applyFont="1" applyBorder="1" applyAlignment="1">
      <alignment horizontal="center" vertical="center"/>
    </xf>
    <xf numFmtId="176" fontId="46" fillId="0" borderId="13" xfId="46" applyFont="1" applyBorder="1" applyAlignment="1">
      <alignment horizontal="center" vertical="center"/>
    </xf>
    <xf numFmtId="176" fontId="46" fillId="0" borderId="12" xfId="46" applyFont="1" applyBorder="1" applyAlignment="1">
      <alignment horizontal="center" vertical="center"/>
    </xf>
    <xf numFmtId="176" fontId="49" fillId="0" borderId="11" xfId="0" applyNumberFormat="1" applyFont="1" applyFill="1" applyBorder="1" applyAlignment="1">
      <alignment horizontal="center" vertical="center"/>
    </xf>
    <xf numFmtId="176" fontId="49" fillId="33" borderId="11" xfId="0" applyNumberFormat="1" applyFont="1" applyFill="1" applyBorder="1" applyAlignment="1">
      <alignment horizontal="center" vertical="center"/>
    </xf>
    <xf numFmtId="176" fontId="49" fillId="33" borderId="13" xfId="0" applyNumberFormat="1" applyFont="1" applyFill="1" applyBorder="1" applyAlignment="1">
      <alignment horizontal="center" vertical="center"/>
    </xf>
    <xf numFmtId="176" fontId="49" fillId="33" borderId="12" xfId="0" applyNumberFormat="1" applyFont="1" applyFill="1" applyBorder="1" applyAlignment="1">
      <alignment horizontal="center" vertical="center"/>
    </xf>
    <xf numFmtId="0" fontId="49"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176" fontId="46" fillId="0" borderId="10" xfId="46" applyFont="1" applyBorder="1" applyAlignment="1">
      <alignment horizontal="left" vertical="center" wrapText="1"/>
    </xf>
    <xf numFmtId="0" fontId="49" fillId="0" borderId="11" xfId="0" applyFont="1" applyBorder="1" applyAlignment="1">
      <alignment horizontal="center" wrapText="1"/>
    </xf>
    <xf numFmtId="0" fontId="49" fillId="0" borderId="13" xfId="0" applyFont="1" applyBorder="1" applyAlignment="1">
      <alignment horizontal="center" wrapText="1"/>
    </xf>
    <xf numFmtId="0" fontId="49" fillId="0" borderId="12" xfId="0" applyFont="1" applyBorder="1" applyAlignment="1">
      <alignment horizontal="center" wrapText="1"/>
    </xf>
    <xf numFmtId="0" fontId="49" fillId="0" borderId="10" xfId="0" applyFont="1" applyBorder="1" applyAlignment="1">
      <alignment horizontal="center" wrapText="1"/>
    </xf>
    <xf numFmtId="0" fontId="49" fillId="0" borderId="10" xfId="0" applyFont="1" applyBorder="1" applyAlignment="1">
      <alignment/>
    </xf>
    <xf numFmtId="0" fontId="49" fillId="33" borderId="10" xfId="0" applyFont="1" applyFill="1" applyBorder="1" applyAlignment="1">
      <alignment horizontal="center" vertical="center" wrapText="1"/>
    </xf>
    <xf numFmtId="0" fontId="49" fillId="33" borderId="10" xfId="0" applyFont="1" applyFill="1" applyBorder="1" applyAlignment="1">
      <alignment/>
    </xf>
    <xf numFmtId="0" fontId="53" fillId="0" borderId="14" xfId="0" applyFont="1" applyBorder="1" applyAlignment="1">
      <alignment horizontal="right" vertical="top" wrapText="1"/>
    </xf>
    <xf numFmtId="0" fontId="46" fillId="0" borderId="15" xfId="0" applyFont="1" applyBorder="1" applyAlignment="1">
      <alignment horizontal="center" vertical="center"/>
    </xf>
    <xf numFmtId="0" fontId="46" fillId="0" borderId="16" xfId="0" applyFont="1" applyBorder="1" applyAlignment="1">
      <alignment horizontal="center" vertical="center"/>
    </xf>
    <xf numFmtId="0" fontId="46" fillId="0" borderId="17" xfId="0" applyFont="1" applyBorder="1" applyAlignment="1">
      <alignment horizontal="center" vertical="center"/>
    </xf>
    <xf numFmtId="0" fontId="7" fillId="0" borderId="0" xfId="0" applyFont="1" applyBorder="1" applyAlignment="1">
      <alignment horizontal="left" wrapText="1"/>
    </xf>
    <xf numFmtId="0" fontId="3" fillId="0" borderId="0" xfId="0" applyFont="1" applyAlignment="1">
      <alignment horizontal="justify" vertical="center"/>
    </xf>
    <xf numFmtId="0" fontId="55" fillId="0" borderId="0" xfId="0" applyFont="1" applyAlignment="1">
      <alignment horizontal="justify" vertical="center"/>
    </xf>
    <xf numFmtId="176" fontId="50" fillId="0" borderId="10" xfId="46" applyFont="1" applyFill="1" applyBorder="1" applyAlignment="1">
      <alignment horizontal="center"/>
    </xf>
    <xf numFmtId="176" fontId="50" fillId="0" borderId="15" xfId="46" applyFont="1" applyFill="1" applyBorder="1" applyAlignment="1">
      <alignment horizontal="center"/>
    </xf>
    <xf numFmtId="176" fontId="50" fillId="0" borderId="16" xfId="46" applyFont="1" applyFill="1" applyBorder="1" applyAlignment="1">
      <alignment horizontal="center"/>
    </xf>
    <xf numFmtId="176" fontId="50" fillId="0" borderId="17" xfId="46" applyFont="1" applyFill="1" applyBorder="1" applyAlignment="1">
      <alignment horizontal="center"/>
    </xf>
    <xf numFmtId="0" fontId="48" fillId="0" borderId="10" xfId="0" applyFont="1" applyBorder="1" applyAlignment="1">
      <alignment horizontal="right" vertical="center" wrapText="1"/>
    </xf>
    <xf numFmtId="0" fontId="47" fillId="0" borderId="15" xfId="0" applyFont="1" applyBorder="1" applyAlignment="1">
      <alignment horizontal="center" vertical="center"/>
    </xf>
    <xf numFmtId="0" fontId="47" fillId="0" borderId="17" xfId="0" applyFont="1" applyBorder="1" applyAlignment="1">
      <alignment horizontal="center" vertical="center"/>
    </xf>
    <xf numFmtId="0" fontId="47" fillId="0" borderId="0" xfId="0" applyFont="1" applyAlignment="1">
      <alignment horizontal="center" vertical="center"/>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22" xfId="0" applyFont="1" applyBorder="1" applyAlignment="1">
      <alignment horizontal="center" vertical="center" wrapText="1"/>
    </xf>
    <xf numFmtId="0" fontId="45" fillId="0" borderId="15" xfId="0" applyFont="1" applyBorder="1" applyAlignment="1">
      <alignment horizontal="center" vertical="center"/>
    </xf>
    <xf numFmtId="0" fontId="45" fillId="0" borderId="17" xfId="0" applyFont="1" applyBorder="1" applyAlignment="1">
      <alignment horizontal="center" vertical="center"/>
    </xf>
    <xf numFmtId="0" fontId="48" fillId="0" borderId="10" xfId="0" applyFont="1" applyBorder="1" applyAlignment="1">
      <alignment horizontal="center" vertical="center" wrapText="1"/>
    </xf>
    <xf numFmtId="0" fontId="45" fillId="0" borderId="14" xfId="0" applyFont="1" applyBorder="1" applyAlignment="1">
      <alignment horizontal="left" wrapText="1"/>
    </xf>
    <xf numFmtId="0" fontId="51" fillId="0" borderId="14"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74"/>
  <sheetViews>
    <sheetView tabSelected="1" workbookViewId="0" topLeftCell="A1">
      <pane ySplit="4" topLeftCell="A5" activePane="bottomLeft" state="frozen"/>
      <selection pane="topLeft" activeCell="A1" sqref="A1"/>
      <selection pane="bottomLeft" activeCell="P17" sqref="P17"/>
    </sheetView>
  </sheetViews>
  <sheetFormatPr defaultColWidth="13.7109375" defaultRowHeight="15"/>
  <cols>
    <col min="1" max="1" width="4.421875" style="2" customWidth="1"/>
    <col min="2" max="2" width="10.140625" style="2" customWidth="1"/>
    <col min="3" max="3" width="15.7109375" style="2" customWidth="1"/>
    <col min="4" max="4" width="49.00390625" style="2" customWidth="1"/>
    <col min="5" max="5" width="8.28125" style="2" customWidth="1"/>
    <col min="6" max="6" width="18.00390625" style="2" customWidth="1"/>
    <col min="7" max="7" width="19.8515625" style="2" customWidth="1"/>
    <col min="8" max="8" width="11.7109375" style="2" customWidth="1"/>
    <col min="9" max="9" width="12.28125" style="2" customWidth="1"/>
    <col min="10" max="10" width="9.421875" style="2" customWidth="1"/>
    <col min="11" max="11" width="11.7109375" style="2" customWidth="1"/>
    <col min="12" max="13" width="15.140625" style="2" customWidth="1"/>
    <col min="14" max="16384" width="13.7109375" style="2" customWidth="1"/>
  </cols>
  <sheetData>
    <row r="1" ht="15">
      <c r="O1" s="53" t="s">
        <v>369</v>
      </c>
    </row>
    <row r="2" ht="15">
      <c r="O2" s="54" t="s">
        <v>379</v>
      </c>
    </row>
    <row r="3" spans="1:15" ht="39" customHeight="1">
      <c r="A3" s="144"/>
      <c r="B3" s="144"/>
      <c r="C3" s="3" t="s">
        <v>37</v>
      </c>
      <c r="D3" s="145" t="s">
        <v>36</v>
      </c>
      <c r="E3" s="145"/>
      <c r="F3" s="145"/>
      <c r="G3" s="145"/>
      <c r="H3" s="145"/>
      <c r="I3" s="145"/>
      <c r="J3" s="145"/>
      <c r="K3" s="145"/>
      <c r="L3" s="45"/>
      <c r="M3" s="120"/>
      <c r="N3" s="120"/>
      <c r="O3" s="120"/>
    </row>
    <row r="4" spans="1:15" ht="89.25">
      <c r="A4" s="1" t="s">
        <v>35</v>
      </c>
      <c r="B4" s="106" t="s">
        <v>0</v>
      </c>
      <c r="C4" s="106"/>
      <c r="D4" s="22" t="s">
        <v>327</v>
      </c>
      <c r="E4" s="9" t="s">
        <v>34</v>
      </c>
      <c r="F4" s="9" t="s">
        <v>404</v>
      </c>
      <c r="G4" s="40" t="s">
        <v>360</v>
      </c>
      <c r="H4" s="44" t="s">
        <v>366</v>
      </c>
      <c r="I4" s="47" t="s">
        <v>367</v>
      </c>
      <c r="J4" s="34" t="s">
        <v>353</v>
      </c>
      <c r="K4" s="9" t="s">
        <v>356</v>
      </c>
      <c r="L4" s="36" t="s">
        <v>357</v>
      </c>
      <c r="M4" s="39" t="s">
        <v>358</v>
      </c>
      <c r="N4" s="36" t="s">
        <v>359</v>
      </c>
      <c r="O4" s="36" t="s">
        <v>355</v>
      </c>
    </row>
    <row r="5" spans="1:15" s="4" customFormat="1" ht="15" customHeight="1">
      <c r="A5" s="128" t="s">
        <v>103</v>
      </c>
      <c r="B5" s="129"/>
      <c r="C5" s="129"/>
      <c r="D5" s="129"/>
      <c r="E5" s="129"/>
      <c r="F5" s="129"/>
      <c r="G5" s="129"/>
      <c r="H5" s="129"/>
      <c r="I5" s="129"/>
      <c r="J5" s="129"/>
      <c r="K5" s="130"/>
      <c r="L5" s="31"/>
      <c r="M5" s="31"/>
      <c r="N5" s="31"/>
      <c r="O5" s="31"/>
    </row>
    <row r="6" spans="1:17" s="69" customFormat="1" ht="12.75">
      <c r="A6" s="59">
        <v>1</v>
      </c>
      <c r="B6" s="106" t="s">
        <v>1</v>
      </c>
      <c r="C6" s="105" t="s">
        <v>2</v>
      </c>
      <c r="D6" s="106" t="s">
        <v>38</v>
      </c>
      <c r="E6" s="107">
        <v>1</v>
      </c>
      <c r="F6" s="79"/>
      <c r="G6" s="16" t="s">
        <v>105</v>
      </c>
      <c r="H6" s="59"/>
      <c r="I6" s="59"/>
      <c r="J6" s="59">
        <v>1</v>
      </c>
      <c r="K6" s="79">
        <v>2</v>
      </c>
      <c r="L6" s="79">
        <f>((H6+I6)*J6+(H7+I7)*J7)*K6</f>
        <v>0</v>
      </c>
      <c r="M6" s="79">
        <v>2</v>
      </c>
      <c r="N6" s="79">
        <f>E6*F6*M6</f>
        <v>0</v>
      </c>
      <c r="O6" s="79">
        <f>L6+N6</f>
        <v>0</v>
      </c>
      <c r="Q6" s="17"/>
    </row>
    <row r="7" spans="1:17" s="69" customFormat="1" ht="12.75">
      <c r="A7" s="59">
        <v>2</v>
      </c>
      <c r="B7" s="106"/>
      <c r="C7" s="105"/>
      <c r="D7" s="106"/>
      <c r="E7" s="107"/>
      <c r="F7" s="80"/>
      <c r="G7" s="16" t="s">
        <v>106</v>
      </c>
      <c r="H7" s="59"/>
      <c r="I7" s="59"/>
      <c r="J7" s="59">
        <v>1</v>
      </c>
      <c r="K7" s="80"/>
      <c r="L7" s="80"/>
      <c r="M7" s="80"/>
      <c r="N7" s="80"/>
      <c r="O7" s="80"/>
      <c r="Q7" s="17"/>
    </row>
    <row r="8" spans="1:17" s="69" customFormat="1" ht="12.75">
      <c r="A8" s="59">
        <v>3</v>
      </c>
      <c r="B8" s="106"/>
      <c r="C8" s="78" t="s">
        <v>3</v>
      </c>
      <c r="D8" s="106" t="s">
        <v>4</v>
      </c>
      <c r="E8" s="107">
        <v>1</v>
      </c>
      <c r="F8" s="79"/>
      <c r="G8" s="16" t="s">
        <v>107</v>
      </c>
      <c r="H8" s="59"/>
      <c r="I8" s="59"/>
      <c r="J8" s="59">
        <v>1</v>
      </c>
      <c r="K8" s="79">
        <v>2</v>
      </c>
      <c r="L8" s="79">
        <f>((H8+I8)*J8+(H9+I9)*J9)*K8</f>
        <v>0</v>
      </c>
      <c r="M8" s="79">
        <v>2</v>
      </c>
      <c r="N8" s="79">
        <f>E8*F8*M8</f>
        <v>0</v>
      </c>
      <c r="O8" s="79">
        <f>L8+N8</f>
        <v>0</v>
      </c>
      <c r="Q8" s="17"/>
    </row>
    <row r="9" spans="1:17" s="69" customFormat="1" ht="12.75">
      <c r="A9" s="59">
        <v>4</v>
      </c>
      <c r="B9" s="106"/>
      <c r="C9" s="117"/>
      <c r="D9" s="78"/>
      <c r="E9" s="107"/>
      <c r="F9" s="80"/>
      <c r="G9" s="16" t="s">
        <v>108</v>
      </c>
      <c r="H9" s="59"/>
      <c r="I9" s="59"/>
      <c r="J9" s="59">
        <v>1</v>
      </c>
      <c r="K9" s="80"/>
      <c r="L9" s="80"/>
      <c r="M9" s="80"/>
      <c r="N9" s="80"/>
      <c r="O9" s="80"/>
      <c r="Q9" s="17"/>
    </row>
    <row r="10" spans="1:17" s="69" customFormat="1" ht="12.75">
      <c r="A10" s="59">
        <v>5</v>
      </c>
      <c r="B10" s="106"/>
      <c r="C10" s="78" t="s">
        <v>5</v>
      </c>
      <c r="D10" s="106" t="s">
        <v>6</v>
      </c>
      <c r="E10" s="107">
        <v>1</v>
      </c>
      <c r="F10" s="79"/>
      <c r="G10" s="16" t="s">
        <v>107</v>
      </c>
      <c r="H10" s="59"/>
      <c r="I10" s="59"/>
      <c r="J10" s="59">
        <v>1</v>
      </c>
      <c r="K10" s="79">
        <v>2</v>
      </c>
      <c r="L10" s="79">
        <f>((H10+I10)*J10+(H11+I11)*J11)*K10</f>
        <v>0</v>
      </c>
      <c r="M10" s="79">
        <v>2</v>
      </c>
      <c r="N10" s="79">
        <f>E10*F10*M10</f>
        <v>0</v>
      </c>
      <c r="O10" s="79">
        <f>L10+N10</f>
        <v>0</v>
      </c>
      <c r="Q10" s="17"/>
    </row>
    <row r="11" spans="1:17" s="69" customFormat="1" ht="12.75">
      <c r="A11" s="59">
        <v>6</v>
      </c>
      <c r="B11" s="106"/>
      <c r="C11" s="117"/>
      <c r="D11" s="78"/>
      <c r="E11" s="107"/>
      <c r="F11" s="80"/>
      <c r="G11" s="16" t="s">
        <v>108</v>
      </c>
      <c r="H11" s="59"/>
      <c r="I11" s="59"/>
      <c r="J11" s="59">
        <v>1</v>
      </c>
      <c r="K11" s="80"/>
      <c r="L11" s="80"/>
      <c r="M11" s="80"/>
      <c r="N11" s="80"/>
      <c r="O11" s="80"/>
      <c r="Q11" s="17"/>
    </row>
    <row r="12" spans="1:17" s="69" customFormat="1" ht="12.75">
      <c r="A12" s="59">
        <v>7</v>
      </c>
      <c r="B12" s="106" t="s">
        <v>7</v>
      </c>
      <c r="C12" s="105" t="s">
        <v>8</v>
      </c>
      <c r="D12" s="58" t="s">
        <v>141</v>
      </c>
      <c r="E12" s="59">
        <v>1</v>
      </c>
      <c r="F12" s="61"/>
      <c r="G12" s="16" t="s">
        <v>362</v>
      </c>
      <c r="H12" s="59"/>
      <c r="I12" s="59"/>
      <c r="J12" s="59">
        <v>1</v>
      </c>
      <c r="K12" s="61">
        <v>2</v>
      </c>
      <c r="L12" s="61">
        <f>(H12+I12)*J12*K12</f>
        <v>0</v>
      </c>
      <c r="M12" s="61">
        <v>2</v>
      </c>
      <c r="N12" s="61">
        <f>E12*F12*M12</f>
        <v>0</v>
      </c>
      <c r="O12" s="61">
        <f>L12+N12</f>
        <v>0</v>
      </c>
      <c r="Q12" s="17"/>
    </row>
    <row r="13" spans="1:17" s="69" customFormat="1" ht="12.75">
      <c r="A13" s="59">
        <v>8</v>
      </c>
      <c r="B13" s="106"/>
      <c r="C13" s="105"/>
      <c r="D13" s="58" t="s">
        <v>142</v>
      </c>
      <c r="E13" s="59">
        <v>1</v>
      </c>
      <c r="F13" s="61"/>
      <c r="G13" s="16" t="s">
        <v>109</v>
      </c>
      <c r="H13" s="59"/>
      <c r="I13" s="59"/>
      <c r="J13" s="59">
        <v>1</v>
      </c>
      <c r="K13" s="61">
        <v>2</v>
      </c>
      <c r="L13" s="61">
        <f>(H13+I13)*J13*K13</f>
        <v>0</v>
      </c>
      <c r="M13" s="61">
        <v>2</v>
      </c>
      <c r="N13" s="61">
        <f>E13*F13*M13</f>
        <v>0</v>
      </c>
      <c r="O13" s="61">
        <f>L13+N13</f>
        <v>0</v>
      </c>
      <c r="Q13" s="17"/>
    </row>
    <row r="14" spans="1:17" s="69" customFormat="1" ht="12.75">
      <c r="A14" s="59">
        <v>9</v>
      </c>
      <c r="B14" s="106"/>
      <c r="C14" s="105"/>
      <c r="D14" s="58" t="s">
        <v>143</v>
      </c>
      <c r="E14" s="59">
        <v>1</v>
      </c>
      <c r="F14" s="61"/>
      <c r="G14" s="16" t="s">
        <v>144</v>
      </c>
      <c r="H14" s="59"/>
      <c r="I14" s="59"/>
      <c r="J14" s="59">
        <v>1</v>
      </c>
      <c r="K14" s="61">
        <v>2</v>
      </c>
      <c r="L14" s="61">
        <f>(H14+I14)*J14*K14</f>
        <v>0</v>
      </c>
      <c r="M14" s="61">
        <v>2</v>
      </c>
      <c r="N14" s="61">
        <f>E14*F14*M14</f>
        <v>0</v>
      </c>
      <c r="O14" s="61">
        <f>L14+N14</f>
        <v>0</v>
      </c>
      <c r="Q14" s="17"/>
    </row>
    <row r="15" spans="1:17" s="69" customFormat="1" ht="12.75">
      <c r="A15" s="59">
        <v>10</v>
      </c>
      <c r="B15" s="106"/>
      <c r="C15" s="105"/>
      <c r="D15" s="106" t="s">
        <v>9</v>
      </c>
      <c r="E15" s="107">
        <v>1</v>
      </c>
      <c r="F15" s="79"/>
      <c r="G15" s="16" t="s">
        <v>110</v>
      </c>
      <c r="H15" s="59"/>
      <c r="I15" s="59"/>
      <c r="J15" s="59">
        <v>2</v>
      </c>
      <c r="K15" s="79">
        <v>2</v>
      </c>
      <c r="L15" s="79">
        <f>((H15+I15)*J15+(H16+I16)*J16)*K15</f>
        <v>0</v>
      </c>
      <c r="M15" s="79">
        <v>2</v>
      </c>
      <c r="N15" s="79">
        <f>E15*F15*M15</f>
        <v>0</v>
      </c>
      <c r="O15" s="79">
        <f>L15+N15</f>
        <v>0</v>
      </c>
      <c r="Q15" s="17"/>
    </row>
    <row r="16" spans="1:17" s="69" customFormat="1" ht="12.75">
      <c r="A16" s="59">
        <v>11</v>
      </c>
      <c r="B16" s="106"/>
      <c r="C16" s="105"/>
      <c r="D16" s="106"/>
      <c r="E16" s="107"/>
      <c r="F16" s="80"/>
      <c r="G16" s="16" t="s">
        <v>111</v>
      </c>
      <c r="H16" s="59"/>
      <c r="I16" s="59"/>
      <c r="J16" s="59">
        <v>2</v>
      </c>
      <c r="K16" s="80"/>
      <c r="L16" s="80"/>
      <c r="M16" s="80"/>
      <c r="N16" s="80"/>
      <c r="O16" s="80"/>
      <c r="Q16" s="17"/>
    </row>
    <row r="17" spans="1:17" s="69" customFormat="1" ht="12.75">
      <c r="A17" s="59">
        <v>12</v>
      </c>
      <c r="B17" s="106"/>
      <c r="C17" s="78" t="s">
        <v>5</v>
      </c>
      <c r="D17" s="107" t="s">
        <v>145</v>
      </c>
      <c r="E17" s="59">
        <v>1</v>
      </c>
      <c r="F17" s="61"/>
      <c r="G17" s="18" t="s">
        <v>112</v>
      </c>
      <c r="H17" s="59"/>
      <c r="I17" s="59"/>
      <c r="J17" s="59">
        <v>1</v>
      </c>
      <c r="K17" s="61">
        <v>2</v>
      </c>
      <c r="L17" s="61">
        <f>(H17+I17)*J17*K17</f>
        <v>0</v>
      </c>
      <c r="M17" s="61">
        <v>2</v>
      </c>
      <c r="N17" s="61">
        <f>E17*F17*M17</f>
        <v>0</v>
      </c>
      <c r="O17" s="61">
        <f>L17+N17</f>
        <v>0</v>
      </c>
      <c r="Q17" s="17"/>
    </row>
    <row r="18" spans="1:17" s="69" customFormat="1" ht="12.75">
      <c r="A18" s="59">
        <v>13</v>
      </c>
      <c r="B18" s="106"/>
      <c r="C18" s="78"/>
      <c r="D18" s="107"/>
      <c r="E18" s="59">
        <v>1</v>
      </c>
      <c r="F18" s="61"/>
      <c r="G18" s="18" t="s">
        <v>317</v>
      </c>
      <c r="H18" s="59"/>
      <c r="I18" s="59"/>
      <c r="J18" s="59">
        <v>1</v>
      </c>
      <c r="K18" s="61">
        <v>2</v>
      </c>
      <c r="L18" s="61">
        <f>(H18+I18)*J18*K18</f>
        <v>0</v>
      </c>
      <c r="M18" s="61">
        <v>2</v>
      </c>
      <c r="N18" s="61">
        <f>E18*F18*M18</f>
        <v>0</v>
      </c>
      <c r="O18" s="61">
        <f>L18+N18</f>
        <v>0</v>
      </c>
      <c r="Q18" s="17"/>
    </row>
    <row r="19" spans="1:17" s="69" customFormat="1" ht="12.75">
      <c r="A19" s="59">
        <v>14</v>
      </c>
      <c r="B19" s="106"/>
      <c r="C19" s="78"/>
      <c r="D19" s="106" t="s">
        <v>10</v>
      </c>
      <c r="E19" s="59">
        <v>1</v>
      </c>
      <c r="F19" s="61"/>
      <c r="G19" s="18" t="s">
        <v>113</v>
      </c>
      <c r="H19" s="59"/>
      <c r="I19" s="59"/>
      <c r="J19" s="59">
        <v>1</v>
      </c>
      <c r="K19" s="61">
        <v>2</v>
      </c>
      <c r="L19" s="61">
        <f>(H19+I19)*J19*K19</f>
        <v>0</v>
      </c>
      <c r="M19" s="61">
        <v>2</v>
      </c>
      <c r="N19" s="61">
        <f>E19*F19*M19</f>
        <v>0</v>
      </c>
      <c r="O19" s="61">
        <f>L19+N19</f>
        <v>0</v>
      </c>
      <c r="Q19" s="17"/>
    </row>
    <row r="20" spans="1:17" s="69" customFormat="1" ht="12.75">
      <c r="A20" s="59">
        <v>15</v>
      </c>
      <c r="B20" s="106"/>
      <c r="C20" s="78"/>
      <c r="D20" s="106"/>
      <c r="E20" s="59">
        <v>1</v>
      </c>
      <c r="F20" s="61"/>
      <c r="G20" s="18" t="s">
        <v>318</v>
      </c>
      <c r="H20" s="59"/>
      <c r="I20" s="59"/>
      <c r="J20" s="59">
        <v>1</v>
      </c>
      <c r="K20" s="61">
        <v>2</v>
      </c>
      <c r="L20" s="61">
        <f>(H20+I20)*J20*K20</f>
        <v>0</v>
      </c>
      <c r="M20" s="61">
        <v>2</v>
      </c>
      <c r="N20" s="61">
        <f>E20*F20*M20</f>
        <v>0</v>
      </c>
      <c r="O20" s="61">
        <f>L20+N20</f>
        <v>0</v>
      </c>
      <c r="Q20" s="17"/>
    </row>
    <row r="21" spans="1:17" s="69" customFormat="1" ht="12.75">
      <c r="A21" s="59">
        <v>16</v>
      </c>
      <c r="B21" s="106" t="s">
        <v>39</v>
      </c>
      <c r="C21" s="105" t="s">
        <v>340</v>
      </c>
      <c r="D21" s="106" t="s">
        <v>11</v>
      </c>
      <c r="E21" s="107">
        <v>1</v>
      </c>
      <c r="F21" s="81"/>
      <c r="G21" s="16" t="s">
        <v>114</v>
      </c>
      <c r="H21" s="59"/>
      <c r="I21" s="59"/>
      <c r="J21" s="59">
        <v>1</v>
      </c>
      <c r="K21" s="81">
        <v>2</v>
      </c>
      <c r="L21" s="81">
        <f>((H21+I21)*J21+(H22+I22)*J22+(H23+I23)*J23)*K21</f>
        <v>0</v>
      </c>
      <c r="M21" s="81">
        <v>2</v>
      </c>
      <c r="N21" s="81">
        <f>E21*F21*M21</f>
        <v>0</v>
      </c>
      <c r="O21" s="81">
        <f>L21+N21</f>
        <v>0</v>
      </c>
      <c r="Q21" s="17"/>
    </row>
    <row r="22" spans="1:17" s="69" customFormat="1" ht="12.75">
      <c r="A22" s="59">
        <v>17</v>
      </c>
      <c r="B22" s="106"/>
      <c r="C22" s="105"/>
      <c r="D22" s="106"/>
      <c r="E22" s="107"/>
      <c r="F22" s="97"/>
      <c r="G22" s="16" t="s">
        <v>115</v>
      </c>
      <c r="H22" s="59"/>
      <c r="I22" s="59"/>
      <c r="J22" s="59">
        <v>1</v>
      </c>
      <c r="K22" s="97"/>
      <c r="L22" s="97"/>
      <c r="M22" s="97"/>
      <c r="N22" s="97"/>
      <c r="O22" s="97"/>
      <c r="Q22" s="17"/>
    </row>
    <row r="23" spans="1:17" s="69" customFormat="1" ht="12.75">
      <c r="A23" s="59">
        <v>18</v>
      </c>
      <c r="B23" s="106"/>
      <c r="C23" s="105"/>
      <c r="D23" s="106"/>
      <c r="E23" s="107"/>
      <c r="F23" s="80"/>
      <c r="G23" s="63" t="s">
        <v>146</v>
      </c>
      <c r="H23" s="19"/>
      <c r="I23" s="19"/>
      <c r="J23" s="19">
        <v>1</v>
      </c>
      <c r="K23" s="80"/>
      <c r="L23" s="80"/>
      <c r="M23" s="80"/>
      <c r="N23" s="80"/>
      <c r="O23" s="80"/>
      <c r="Q23" s="17"/>
    </row>
    <row r="24" spans="1:17" s="69" customFormat="1" ht="25.5">
      <c r="A24" s="59">
        <v>19</v>
      </c>
      <c r="B24" s="106"/>
      <c r="C24" s="57" t="s">
        <v>341</v>
      </c>
      <c r="D24" s="58" t="s">
        <v>12</v>
      </c>
      <c r="E24" s="59">
        <v>1</v>
      </c>
      <c r="F24" s="61"/>
      <c r="G24" s="16" t="s">
        <v>147</v>
      </c>
      <c r="H24" s="59"/>
      <c r="I24" s="59"/>
      <c r="J24" s="59">
        <v>2</v>
      </c>
      <c r="K24" s="61">
        <v>2</v>
      </c>
      <c r="L24" s="61">
        <f>(H24+I24)*J24*K24</f>
        <v>0</v>
      </c>
      <c r="M24" s="61">
        <v>2</v>
      </c>
      <c r="N24" s="61">
        <f>E24*F24*M24</f>
        <v>0</v>
      </c>
      <c r="O24" s="61">
        <f>L24+N24</f>
        <v>0</v>
      </c>
      <c r="Q24" s="17"/>
    </row>
    <row r="25" spans="1:17" s="69" customFormat="1" ht="12.75">
      <c r="A25" s="59">
        <v>20</v>
      </c>
      <c r="B25" s="106"/>
      <c r="C25" s="105" t="s">
        <v>319</v>
      </c>
      <c r="D25" s="106" t="s">
        <v>11</v>
      </c>
      <c r="E25" s="107">
        <v>1</v>
      </c>
      <c r="F25" s="79"/>
      <c r="G25" s="16" t="s">
        <v>114</v>
      </c>
      <c r="H25" s="59"/>
      <c r="I25" s="59"/>
      <c r="J25" s="59">
        <v>1</v>
      </c>
      <c r="K25" s="79">
        <v>2</v>
      </c>
      <c r="L25" s="79">
        <f>((H25+I25)*J25+(H26+I26)*J26)*K25</f>
        <v>0</v>
      </c>
      <c r="M25" s="79">
        <v>2</v>
      </c>
      <c r="N25" s="79">
        <f>E25*F25*M25</f>
        <v>0</v>
      </c>
      <c r="O25" s="79">
        <f>L25+N25</f>
        <v>0</v>
      </c>
      <c r="Q25" s="17"/>
    </row>
    <row r="26" spans="1:17" s="69" customFormat="1" ht="12.75">
      <c r="A26" s="59">
        <v>21</v>
      </c>
      <c r="B26" s="106"/>
      <c r="C26" s="105"/>
      <c r="D26" s="106"/>
      <c r="E26" s="107"/>
      <c r="F26" s="80"/>
      <c r="G26" s="16" t="s">
        <v>115</v>
      </c>
      <c r="H26" s="59"/>
      <c r="I26" s="59"/>
      <c r="J26" s="59">
        <v>1</v>
      </c>
      <c r="K26" s="80"/>
      <c r="L26" s="80"/>
      <c r="M26" s="80"/>
      <c r="N26" s="80"/>
      <c r="O26" s="80"/>
      <c r="Q26" s="17"/>
    </row>
    <row r="27" spans="1:17" s="69" customFormat="1" ht="12.75">
      <c r="A27" s="59">
        <v>22</v>
      </c>
      <c r="B27" s="78" t="s">
        <v>40</v>
      </c>
      <c r="C27" s="118" t="s">
        <v>29</v>
      </c>
      <c r="D27" s="105" t="s">
        <v>41</v>
      </c>
      <c r="E27" s="78">
        <v>1</v>
      </c>
      <c r="F27" s="81"/>
      <c r="G27" s="20" t="s">
        <v>116</v>
      </c>
      <c r="H27" s="61"/>
      <c r="I27" s="61"/>
      <c r="J27" s="61">
        <v>1</v>
      </c>
      <c r="K27" s="81">
        <v>1</v>
      </c>
      <c r="L27" s="81">
        <f>((H27+I27)*J27+(H28+I28)*J28+(H29+I29)*J29)*K27</f>
        <v>0</v>
      </c>
      <c r="M27" s="81">
        <v>1</v>
      </c>
      <c r="N27" s="81">
        <f>E27*F27*M27</f>
        <v>0</v>
      </c>
      <c r="O27" s="81">
        <f>L27+N27</f>
        <v>0</v>
      </c>
      <c r="Q27" s="17"/>
    </row>
    <row r="28" spans="1:17" s="69" customFormat="1" ht="12.75">
      <c r="A28" s="59">
        <v>23</v>
      </c>
      <c r="B28" s="117"/>
      <c r="C28" s="119"/>
      <c r="D28" s="78"/>
      <c r="E28" s="78"/>
      <c r="F28" s="97"/>
      <c r="G28" s="20" t="s">
        <v>117</v>
      </c>
      <c r="H28" s="61"/>
      <c r="I28" s="61"/>
      <c r="J28" s="61">
        <v>1</v>
      </c>
      <c r="K28" s="97"/>
      <c r="L28" s="97"/>
      <c r="M28" s="97"/>
      <c r="N28" s="97"/>
      <c r="O28" s="97"/>
      <c r="Q28" s="17"/>
    </row>
    <row r="29" spans="1:17" s="69" customFormat="1" ht="12.75">
      <c r="A29" s="59">
        <v>24</v>
      </c>
      <c r="B29" s="117"/>
      <c r="C29" s="119"/>
      <c r="D29" s="78"/>
      <c r="E29" s="78"/>
      <c r="F29" s="80"/>
      <c r="G29" s="20" t="s">
        <v>148</v>
      </c>
      <c r="H29" s="61"/>
      <c r="I29" s="61"/>
      <c r="J29" s="61">
        <v>1</v>
      </c>
      <c r="K29" s="80"/>
      <c r="L29" s="80"/>
      <c r="M29" s="80"/>
      <c r="N29" s="80"/>
      <c r="O29" s="80"/>
      <c r="Q29" s="17"/>
    </row>
    <row r="30" spans="1:17" s="69" customFormat="1" ht="12.75">
      <c r="A30" s="59">
        <v>25</v>
      </c>
      <c r="B30" s="117"/>
      <c r="C30" s="119"/>
      <c r="D30" s="106" t="s">
        <v>30</v>
      </c>
      <c r="E30" s="78">
        <v>1</v>
      </c>
      <c r="F30" s="79"/>
      <c r="G30" s="20" t="s">
        <v>118</v>
      </c>
      <c r="H30" s="61"/>
      <c r="I30" s="61"/>
      <c r="J30" s="61">
        <v>1</v>
      </c>
      <c r="K30" s="79">
        <v>1</v>
      </c>
      <c r="L30" s="79">
        <f>((H30+I30)*J30+(H31+I31)*J31)*K30</f>
        <v>0</v>
      </c>
      <c r="M30" s="79">
        <v>1</v>
      </c>
      <c r="N30" s="79">
        <f>E30*F30*M30</f>
        <v>0</v>
      </c>
      <c r="O30" s="79">
        <f>L30+N30</f>
        <v>0</v>
      </c>
      <c r="Q30" s="17"/>
    </row>
    <row r="31" spans="1:17" s="69" customFormat="1" ht="12.75">
      <c r="A31" s="59">
        <v>26</v>
      </c>
      <c r="B31" s="117"/>
      <c r="C31" s="119"/>
      <c r="D31" s="78"/>
      <c r="E31" s="78"/>
      <c r="F31" s="80"/>
      <c r="G31" s="20" t="s">
        <v>119</v>
      </c>
      <c r="H31" s="61"/>
      <c r="I31" s="61"/>
      <c r="J31" s="61">
        <v>1</v>
      </c>
      <c r="K31" s="80"/>
      <c r="L31" s="80"/>
      <c r="M31" s="80"/>
      <c r="N31" s="80"/>
      <c r="O31" s="80"/>
      <c r="Q31" s="17"/>
    </row>
    <row r="32" spans="1:17" s="69" customFormat="1" ht="12.75">
      <c r="A32" s="59">
        <v>27</v>
      </c>
      <c r="B32" s="117"/>
      <c r="C32" s="105" t="s">
        <v>28</v>
      </c>
      <c r="D32" s="106" t="s">
        <v>42</v>
      </c>
      <c r="E32" s="78">
        <v>1</v>
      </c>
      <c r="F32" s="79"/>
      <c r="G32" s="20" t="s">
        <v>120</v>
      </c>
      <c r="H32" s="59"/>
      <c r="I32" s="59"/>
      <c r="J32" s="59">
        <v>1</v>
      </c>
      <c r="K32" s="79">
        <v>1</v>
      </c>
      <c r="L32" s="79">
        <f>((H32+I32)*J32+(H33+I33)*J33)*K32</f>
        <v>0</v>
      </c>
      <c r="M32" s="79">
        <v>1</v>
      </c>
      <c r="N32" s="79">
        <f>E32*F32*M32</f>
        <v>0</v>
      </c>
      <c r="O32" s="79">
        <f>L32+N32</f>
        <v>0</v>
      </c>
      <c r="Q32" s="17"/>
    </row>
    <row r="33" spans="1:17" s="69" customFormat="1" ht="12.75">
      <c r="A33" s="59">
        <v>28</v>
      </c>
      <c r="B33" s="117"/>
      <c r="C33" s="117"/>
      <c r="D33" s="78"/>
      <c r="E33" s="78"/>
      <c r="F33" s="80"/>
      <c r="G33" s="20" t="s">
        <v>121</v>
      </c>
      <c r="H33" s="61"/>
      <c r="I33" s="61"/>
      <c r="J33" s="61">
        <v>1</v>
      </c>
      <c r="K33" s="80"/>
      <c r="L33" s="80"/>
      <c r="M33" s="80"/>
      <c r="N33" s="80"/>
      <c r="O33" s="80"/>
      <c r="Q33" s="17"/>
    </row>
    <row r="34" spans="1:17" s="69" customFormat="1" ht="12.75">
      <c r="A34" s="59">
        <v>29</v>
      </c>
      <c r="B34" s="117"/>
      <c r="C34" s="57" t="s">
        <v>43</v>
      </c>
      <c r="D34" s="58" t="s">
        <v>149</v>
      </c>
      <c r="E34" s="61">
        <v>1</v>
      </c>
      <c r="F34" s="61"/>
      <c r="G34" s="16" t="s">
        <v>113</v>
      </c>
      <c r="H34" s="59"/>
      <c r="I34" s="59"/>
      <c r="J34" s="59">
        <v>2</v>
      </c>
      <c r="K34" s="61">
        <v>1</v>
      </c>
      <c r="L34" s="61">
        <f>(H34+I34)*J34*K34</f>
        <v>0</v>
      </c>
      <c r="M34" s="61">
        <v>1</v>
      </c>
      <c r="N34" s="61">
        <f>E34*F34*M34</f>
        <v>0</v>
      </c>
      <c r="O34" s="61">
        <f>L34+N34</f>
        <v>0</v>
      </c>
      <c r="Q34" s="17"/>
    </row>
    <row r="35" spans="1:17" s="69" customFormat="1" ht="12.75">
      <c r="A35" s="59">
        <v>30</v>
      </c>
      <c r="B35" s="106" t="s">
        <v>150</v>
      </c>
      <c r="C35" s="112" t="s">
        <v>33</v>
      </c>
      <c r="D35" s="89" t="s">
        <v>151</v>
      </c>
      <c r="E35" s="107">
        <v>1</v>
      </c>
      <c r="F35" s="81"/>
      <c r="G35" s="18" t="s">
        <v>122</v>
      </c>
      <c r="H35" s="19"/>
      <c r="I35" s="19"/>
      <c r="J35" s="19">
        <v>2</v>
      </c>
      <c r="K35" s="81">
        <v>1</v>
      </c>
      <c r="L35" s="81">
        <f>((H35+I35)*J35+(H36+I36)*J36)*K35</f>
        <v>0</v>
      </c>
      <c r="M35" s="81">
        <v>1</v>
      </c>
      <c r="N35" s="81">
        <f>E35*F35*M35</f>
        <v>0</v>
      </c>
      <c r="O35" s="81">
        <f>L35+N35</f>
        <v>0</v>
      </c>
      <c r="Q35" s="17"/>
    </row>
    <row r="36" spans="1:17" s="69" customFormat="1" ht="12.75">
      <c r="A36" s="59">
        <v>31</v>
      </c>
      <c r="B36" s="106"/>
      <c r="C36" s="112"/>
      <c r="D36" s="89"/>
      <c r="E36" s="107"/>
      <c r="F36" s="80"/>
      <c r="G36" s="21" t="s">
        <v>152</v>
      </c>
      <c r="H36" s="19"/>
      <c r="I36" s="19"/>
      <c r="J36" s="19">
        <v>1</v>
      </c>
      <c r="K36" s="80"/>
      <c r="L36" s="80"/>
      <c r="M36" s="80"/>
      <c r="N36" s="80"/>
      <c r="O36" s="80"/>
      <c r="Q36" s="17"/>
    </row>
    <row r="37" spans="1:17" s="69" customFormat="1" ht="12.75">
      <c r="A37" s="59">
        <v>32</v>
      </c>
      <c r="B37" s="78" t="s">
        <v>153</v>
      </c>
      <c r="C37" s="105" t="s">
        <v>342</v>
      </c>
      <c r="D37" s="106" t="s">
        <v>11</v>
      </c>
      <c r="E37" s="107">
        <v>1</v>
      </c>
      <c r="F37" s="79"/>
      <c r="G37" s="16" t="s">
        <v>114</v>
      </c>
      <c r="H37" s="59"/>
      <c r="I37" s="59"/>
      <c r="J37" s="59">
        <v>1</v>
      </c>
      <c r="K37" s="79">
        <v>1</v>
      </c>
      <c r="L37" s="79">
        <f>((H37+I37)*J37+(H38+I38)*J38)*K37</f>
        <v>0</v>
      </c>
      <c r="M37" s="79">
        <v>1</v>
      </c>
      <c r="N37" s="79">
        <f>E37*F37*M37</f>
        <v>0</v>
      </c>
      <c r="O37" s="79">
        <f>L37+N37</f>
        <v>0</v>
      </c>
      <c r="Q37" s="17"/>
    </row>
    <row r="38" spans="1:17" s="69" customFormat="1" ht="12.75">
      <c r="A38" s="59">
        <v>33</v>
      </c>
      <c r="B38" s="117"/>
      <c r="C38" s="117"/>
      <c r="D38" s="78"/>
      <c r="E38" s="107"/>
      <c r="F38" s="80"/>
      <c r="G38" s="16" t="s">
        <v>115</v>
      </c>
      <c r="H38" s="59"/>
      <c r="I38" s="59"/>
      <c r="J38" s="59">
        <v>1</v>
      </c>
      <c r="K38" s="80"/>
      <c r="L38" s="80"/>
      <c r="M38" s="80"/>
      <c r="N38" s="80"/>
      <c r="O38" s="80"/>
      <c r="Q38" s="17"/>
    </row>
    <row r="39" spans="1:17" s="69" customFormat="1" ht="25.5">
      <c r="A39" s="59">
        <v>34</v>
      </c>
      <c r="B39" s="117"/>
      <c r="C39" s="10" t="s">
        <v>31</v>
      </c>
      <c r="D39" s="58" t="s">
        <v>154</v>
      </c>
      <c r="E39" s="61">
        <v>1</v>
      </c>
      <c r="F39" s="61"/>
      <c r="G39" s="20" t="s">
        <v>155</v>
      </c>
      <c r="H39" s="61"/>
      <c r="I39" s="61"/>
      <c r="J39" s="61">
        <v>1</v>
      </c>
      <c r="K39" s="61">
        <v>1</v>
      </c>
      <c r="L39" s="61">
        <f>(H39+I39)*J39*K39</f>
        <v>0</v>
      </c>
      <c r="M39" s="61">
        <v>1</v>
      </c>
      <c r="N39" s="61">
        <f>E39*F39*M39</f>
        <v>0</v>
      </c>
      <c r="O39" s="61">
        <f>L39+N39</f>
        <v>0</v>
      </c>
      <c r="Q39" s="17"/>
    </row>
    <row r="40" spans="1:17" s="69" customFormat="1" ht="12.75">
      <c r="A40" s="59">
        <v>35</v>
      </c>
      <c r="B40" s="78" t="s">
        <v>44</v>
      </c>
      <c r="C40" s="78" t="s">
        <v>5</v>
      </c>
      <c r="D40" s="105" t="s">
        <v>45</v>
      </c>
      <c r="E40" s="78">
        <v>1</v>
      </c>
      <c r="F40" s="79"/>
      <c r="G40" s="20" t="s">
        <v>116</v>
      </c>
      <c r="H40" s="61"/>
      <c r="I40" s="61"/>
      <c r="J40" s="61">
        <v>2</v>
      </c>
      <c r="K40" s="79">
        <v>1</v>
      </c>
      <c r="L40" s="79">
        <f>((H40+I40)*J40+(H41+I41)*J41)*K40</f>
        <v>0</v>
      </c>
      <c r="M40" s="79">
        <v>2</v>
      </c>
      <c r="N40" s="79">
        <f>E40*F40*M40</f>
        <v>0</v>
      </c>
      <c r="O40" s="79">
        <f>L40+N40</f>
        <v>0</v>
      </c>
      <c r="Q40" s="17"/>
    </row>
    <row r="41" spans="1:17" s="69" customFormat="1" ht="12.75">
      <c r="A41" s="59">
        <v>36</v>
      </c>
      <c r="B41" s="117"/>
      <c r="C41" s="78"/>
      <c r="D41" s="78"/>
      <c r="E41" s="78"/>
      <c r="F41" s="80"/>
      <c r="G41" s="20" t="s">
        <v>156</v>
      </c>
      <c r="H41" s="61"/>
      <c r="I41" s="61"/>
      <c r="J41" s="61">
        <v>1</v>
      </c>
      <c r="K41" s="80"/>
      <c r="L41" s="80"/>
      <c r="M41" s="80"/>
      <c r="N41" s="80"/>
      <c r="O41" s="80"/>
      <c r="Q41" s="17"/>
    </row>
    <row r="42" spans="1:17" s="69" customFormat="1" ht="12.75">
      <c r="A42" s="59">
        <v>37</v>
      </c>
      <c r="B42" s="117"/>
      <c r="C42" s="78"/>
      <c r="D42" s="105" t="s">
        <v>157</v>
      </c>
      <c r="E42" s="78">
        <v>1</v>
      </c>
      <c r="F42" s="81"/>
      <c r="G42" s="20" t="s">
        <v>124</v>
      </c>
      <c r="H42" s="61"/>
      <c r="I42" s="61"/>
      <c r="J42" s="61">
        <v>1</v>
      </c>
      <c r="K42" s="81">
        <v>2</v>
      </c>
      <c r="L42" s="81">
        <f>SUM(H42:I45)*J42*K42</f>
        <v>0</v>
      </c>
      <c r="M42" s="81">
        <v>2</v>
      </c>
      <c r="N42" s="81">
        <f>E42*F42*M42</f>
        <v>0</v>
      </c>
      <c r="O42" s="81">
        <f>L42+N42</f>
        <v>0</v>
      </c>
      <c r="Q42" s="17"/>
    </row>
    <row r="43" spans="1:17" s="69" customFormat="1" ht="12.75">
      <c r="A43" s="59">
        <v>38</v>
      </c>
      <c r="B43" s="117"/>
      <c r="C43" s="78"/>
      <c r="D43" s="105"/>
      <c r="E43" s="78"/>
      <c r="F43" s="82"/>
      <c r="G43" s="20" t="s">
        <v>125</v>
      </c>
      <c r="H43" s="61"/>
      <c r="I43" s="61"/>
      <c r="J43" s="61">
        <v>1</v>
      </c>
      <c r="K43" s="82"/>
      <c r="L43" s="82"/>
      <c r="M43" s="82"/>
      <c r="N43" s="82"/>
      <c r="O43" s="82"/>
      <c r="Q43" s="17"/>
    </row>
    <row r="44" spans="1:17" s="69" customFormat="1" ht="12.75">
      <c r="A44" s="59">
        <v>39</v>
      </c>
      <c r="B44" s="117"/>
      <c r="C44" s="78"/>
      <c r="D44" s="105"/>
      <c r="E44" s="78"/>
      <c r="F44" s="82"/>
      <c r="G44" s="20" t="s">
        <v>126</v>
      </c>
      <c r="H44" s="61"/>
      <c r="I44" s="61"/>
      <c r="J44" s="61">
        <v>1</v>
      </c>
      <c r="K44" s="82"/>
      <c r="L44" s="82"/>
      <c r="M44" s="82"/>
      <c r="N44" s="82"/>
      <c r="O44" s="82"/>
      <c r="Q44" s="17"/>
    </row>
    <row r="45" spans="1:17" s="69" customFormat="1" ht="12.75">
      <c r="A45" s="59">
        <v>40</v>
      </c>
      <c r="B45" s="117"/>
      <c r="C45" s="78"/>
      <c r="D45" s="105"/>
      <c r="E45" s="78"/>
      <c r="F45" s="83"/>
      <c r="G45" s="20" t="s">
        <v>127</v>
      </c>
      <c r="H45" s="61"/>
      <c r="I45" s="61"/>
      <c r="J45" s="61">
        <v>1</v>
      </c>
      <c r="K45" s="83"/>
      <c r="L45" s="83"/>
      <c r="M45" s="83"/>
      <c r="N45" s="83"/>
      <c r="O45" s="83"/>
      <c r="Q45" s="17"/>
    </row>
    <row r="46" spans="1:17" s="69" customFormat="1" ht="12.75">
      <c r="A46" s="59">
        <v>41</v>
      </c>
      <c r="B46" s="117"/>
      <c r="C46" s="78" t="s">
        <v>46</v>
      </c>
      <c r="D46" s="106" t="s">
        <v>158</v>
      </c>
      <c r="E46" s="78">
        <v>1</v>
      </c>
      <c r="F46" s="79"/>
      <c r="G46" s="20" t="s">
        <v>159</v>
      </c>
      <c r="H46" s="61"/>
      <c r="I46" s="61"/>
      <c r="J46" s="61">
        <v>1</v>
      </c>
      <c r="K46" s="79">
        <v>2</v>
      </c>
      <c r="L46" s="79">
        <f>((H46+I46)*J46+(H47+I47)*J47)*K46</f>
        <v>0</v>
      </c>
      <c r="M46" s="79">
        <v>2</v>
      </c>
      <c r="N46" s="81">
        <f>E46*F46*M46</f>
        <v>0</v>
      </c>
      <c r="O46" s="81">
        <f>L46+N46</f>
        <v>0</v>
      </c>
      <c r="Q46" s="17"/>
    </row>
    <row r="47" spans="1:17" s="69" customFormat="1" ht="12.75">
      <c r="A47" s="59">
        <v>42</v>
      </c>
      <c r="B47" s="117"/>
      <c r="C47" s="78"/>
      <c r="D47" s="106"/>
      <c r="E47" s="78"/>
      <c r="F47" s="80"/>
      <c r="G47" s="20" t="s">
        <v>160</v>
      </c>
      <c r="H47" s="61"/>
      <c r="I47" s="61"/>
      <c r="J47" s="61">
        <v>1</v>
      </c>
      <c r="K47" s="80"/>
      <c r="L47" s="80"/>
      <c r="M47" s="80"/>
      <c r="N47" s="80"/>
      <c r="O47" s="80"/>
      <c r="Q47" s="17"/>
    </row>
    <row r="48" spans="1:17" s="69" customFormat="1" ht="15" customHeight="1">
      <c r="A48" s="59">
        <v>43</v>
      </c>
      <c r="B48" s="78" t="s">
        <v>47</v>
      </c>
      <c r="C48" s="78" t="s">
        <v>48</v>
      </c>
      <c r="D48" s="78" t="s">
        <v>49</v>
      </c>
      <c r="E48" s="78">
        <v>1</v>
      </c>
      <c r="F48" s="81"/>
      <c r="G48" s="21" t="s">
        <v>161</v>
      </c>
      <c r="H48" s="19"/>
      <c r="I48" s="19"/>
      <c r="J48" s="19">
        <v>1</v>
      </c>
      <c r="K48" s="102">
        <v>2</v>
      </c>
      <c r="L48" s="81">
        <f>((H48+I48)*J48+(H49+I49)*J49+(H50+I50)*J50+(H51+I51)*J51+(H52+I52)*J52+(H53+I53)*J53)*K48</f>
        <v>0</v>
      </c>
      <c r="M48" s="81">
        <v>2</v>
      </c>
      <c r="N48" s="81">
        <f>E48*F48*M48</f>
        <v>0</v>
      </c>
      <c r="O48" s="81">
        <f>L48+N48</f>
        <v>0</v>
      </c>
      <c r="Q48" s="17"/>
    </row>
    <row r="49" spans="1:17" s="69" customFormat="1" ht="12.75">
      <c r="A49" s="59">
        <v>44</v>
      </c>
      <c r="B49" s="78"/>
      <c r="C49" s="117"/>
      <c r="D49" s="78"/>
      <c r="E49" s="78"/>
      <c r="F49" s="82"/>
      <c r="G49" s="21" t="s">
        <v>162</v>
      </c>
      <c r="H49" s="19"/>
      <c r="I49" s="19"/>
      <c r="J49" s="19">
        <v>2</v>
      </c>
      <c r="K49" s="103"/>
      <c r="L49" s="82"/>
      <c r="M49" s="82"/>
      <c r="N49" s="82"/>
      <c r="O49" s="82"/>
      <c r="Q49" s="17"/>
    </row>
    <row r="50" spans="1:17" s="69" customFormat="1" ht="12.75">
      <c r="A50" s="59">
        <v>45</v>
      </c>
      <c r="B50" s="78"/>
      <c r="C50" s="117"/>
      <c r="D50" s="78"/>
      <c r="E50" s="78"/>
      <c r="F50" s="82"/>
      <c r="G50" s="21" t="s">
        <v>163</v>
      </c>
      <c r="H50" s="19"/>
      <c r="I50" s="19"/>
      <c r="J50" s="19">
        <v>1</v>
      </c>
      <c r="K50" s="103"/>
      <c r="L50" s="82"/>
      <c r="M50" s="82"/>
      <c r="N50" s="82"/>
      <c r="O50" s="82"/>
      <c r="Q50" s="17"/>
    </row>
    <row r="51" spans="1:17" s="69" customFormat="1" ht="12.75">
      <c r="A51" s="59">
        <v>46</v>
      </c>
      <c r="B51" s="78"/>
      <c r="C51" s="117"/>
      <c r="D51" s="78"/>
      <c r="E51" s="78"/>
      <c r="F51" s="82"/>
      <c r="G51" s="20" t="s">
        <v>320</v>
      </c>
      <c r="H51" s="61"/>
      <c r="I51" s="61"/>
      <c r="J51" s="61">
        <v>2</v>
      </c>
      <c r="K51" s="103"/>
      <c r="L51" s="82"/>
      <c r="M51" s="82"/>
      <c r="N51" s="82"/>
      <c r="O51" s="82"/>
      <c r="Q51" s="17"/>
    </row>
    <row r="52" spans="1:17" s="69" customFormat="1" ht="12.75">
      <c r="A52" s="59">
        <v>47</v>
      </c>
      <c r="B52" s="78"/>
      <c r="C52" s="117"/>
      <c r="D52" s="78"/>
      <c r="E52" s="78"/>
      <c r="F52" s="82"/>
      <c r="G52" s="21" t="s">
        <v>164</v>
      </c>
      <c r="H52" s="19"/>
      <c r="I52" s="19"/>
      <c r="J52" s="19">
        <v>1</v>
      </c>
      <c r="K52" s="103"/>
      <c r="L52" s="82"/>
      <c r="M52" s="82"/>
      <c r="N52" s="82"/>
      <c r="O52" s="82"/>
      <c r="Q52" s="17"/>
    </row>
    <row r="53" spans="1:17" s="69" customFormat="1" ht="12.75">
      <c r="A53" s="59">
        <v>48</v>
      </c>
      <c r="B53" s="78"/>
      <c r="C53" s="117"/>
      <c r="D53" s="78"/>
      <c r="E53" s="78"/>
      <c r="F53" s="83"/>
      <c r="G53" s="20" t="s">
        <v>321</v>
      </c>
      <c r="H53" s="61"/>
      <c r="I53" s="61"/>
      <c r="J53" s="61">
        <v>2</v>
      </c>
      <c r="K53" s="104"/>
      <c r="L53" s="83"/>
      <c r="M53" s="83"/>
      <c r="N53" s="83"/>
      <c r="O53" s="83"/>
      <c r="Q53" s="17"/>
    </row>
    <row r="54" spans="1:17" s="69" customFormat="1" ht="12.75">
      <c r="A54" s="59">
        <v>49</v>
      </c>
      <c r="B54" s="78"/>
      <c r="C54" s="78" t="s">
        <v>5</v>
      </c>
      <c r="D54" s="78" t="s">
        <v>50</v>
      </c>
      <c r="E54" s="78">
        <v>1</v>
      </c>
      <c r="F54" s="81"/>
      <c r="G54" s="21" t="s">
        <v>165</v>
      </c>
      <c r="H54" s="19"/>
      <c r="I54" s="19"/>
      <c r="J54" s="19">
        <v>2</v>
      </c>
      <c r="K54" s="81">
        <v>2</v>
      </c>
      <c r="L54" s="81">
        <f>((H54+I54)*J54+(H55+I55)*J55)*K54</f>
        <v>0</v>
      </c>
      <c r="M54" s="81">
        <v>2</v>
      </c>
      <c r="N54" s="81">
        <f>E54*F54*M54</f>
        <v>0</v>
      </c>
      <c r="O54" s="81">
        <f>L54+N54</f>
        <v>0</v>
      </c>
      <c r="Q54" s="17"/>
    </row>
    <row r="55" spans="1:17" s="69" customFormat="1" ht="12.75">
      <c r="A55" s="59">
        <v>50</v>
      </c>
      <c r="B55" s="78"/>
      <c r="C55" s="117"/>
      <c r="D55" s="78"/>
      <c r="E55" s="78"/>
      <c r="F55" s="80"/>
      <c r="G55" s="20" t="s">
        <v>166</v>
      </c>
      <c r="H55" s="61"/>
      <c r="I55" s="61"/>
      <c r="J55" s="61">
        <v>4</v>
      </c>
      <c r="K55" s="80"/>
      <c r="L55" s="80"/>
      <c r="M55" s="80"/>
      <c r="N55" s="80"/>
      <c r="O55" s="80"/>
      <c r="Q55" s="17"/>
    </row>
    <row r="56" spans="1:17" s="69" customFormat="1" ht="25.5">
      <c r="A56" s="59">
        <v>51</v>
      </c>
      <c r="B56" s="78"/>
      <c r="C56" s="64" t="s">
        <v>343</v>
      </c>
      <c r="D56" s="61" t="s">
        <v>51</v>
      </c>
      <c r="E56" s="66">
        <v>1</v>
      </c>
      <c r="F56" s="66" t="s">
        <v>405</v>
      </c>
      <c r="G56" s="76" t="s">
        <v>167</v>
      </c>
      <c r="H56" s="66"/>
      <c r="I56" s="66"/>
      <c r="J56" s="66">
        <v>24</v>
      </c>
      <c r="K56" s="66">
        <v>2</v>
      </c>
      <c r="L56" s="66">
        <f>(H56+I56)*J56*K56</f>
        <v>0</v>
      </c>
      <c r="M56" s="50">
        <v>2</v>
      </c>
      <c r="N56" s="50" t="s">
        <v>405</v>
      </c>
      <c r="O56" s="61">
        <f>L56</f>
        <v>0</v>
      </c>
      <c r="Q56" s="17"/>
    </row>
    <row r="57" spans="1:17" s="69" customFormat="1" ht="12.75">
      <c r="A57" s="59">
        <v>52</v>
      </c>
      <c r="B57" s="78"/>
      <c r="C57" s="105" t="s">
        <v>344</v>
      </c>
      <c r="D57" s="78" t="s">
        <v>52</v>
      </c>
      <c r="E57" s="90">
        <v>1</v>
      </c>
      <c r="F57" s="79" t="s">
        <v>405</v>
      </c>
      <c r="G57" s="20" t="s">
        <v>168</v>
      </c>
      <c r="H57" s="61"/>
      <c r="I57" s="61"/>
      <c r="J57" s="61">
        <v>6</v>
      </c>
      <c r="K57" s="81">
        <v>2</v>
      </c>
      <c r="L57" s="81">
        <f>((H57+I57)*J57+(H58+I58)*J58+(H59+I59)*J59)*K57</f>
        <v>0</v>
      </c>
      <c r="M57" s="81">
        <v>2</v>
      </c>
      <c r="N57" s="101" t="s">
        <v>405</v>
      </c>
      <c r="O57" s="81">
        <f>L57</f>
        <v>0</v>
      </c>
      <c r="Q57" s="17"/>
    </row>
    <row r="58" spans="1:17" s="69" customFormat="1" ht="12.75">
      <c r="A58" s="59">
        <v>53</v>
      </c>
      <c r="B58" s="78"/>
      <c r="C58" s="105"/>
      <c r="D58" s="78"/>
      <c r="E58" s="91"/>
      <c r="F58" s="97"/>
      <c r="G58" s="20" t="s">
        <v>169</v>
      </c>
      <c r="H58" s="61"/>
      <c r="I58" s="61"/>
      <c r="J58" s="61">
        <v>8</v>
      </c>
      <c r="K58" s="97"/>
      <c r="L58" s="97"/>
      <c r="M58" s="97"/>
      <c r="N58" s="91"/>
      <c r="O58" s="97"/>
      <c r="Q58" s="17"/>
    </row>
    <row r="59" spans="1:17" s="69" customFormat="1" ht="12.75">
      <c r="A59" s="59">
        <v>54</v>
      </c>
      <c r="B59" s="78"/>
      <c r="C59" s="105"/>
      <c r="D59" s="78"/>
      <c r="E59" s="92"/>
      <c r="F59" s="80"/>
      <c r="G59" s="20" t="s">
        <v>170</v>
      </c>
      <c r="H59" s="61"/>
      <c r="I59" s="61"/>
      <c r="J59" s="61">
        <v>4</v>
      </c>
      <c r="K59" s="80"/>
      <c r="L59" s="80"/>
      <c r="M59" s="80"/>
      <c r="N59" s="92"/>
      <c r="O59" s="80"/>
      <c r="Q59" s="17"/>
    </row>
    <row r="60" spans="1:17" s="69" customFormat="1" ht="12.75">
      <c r="A60" s="59">
        <v>55</v>
      </c>
      <c r="B60" s="78"/>
      <c r="C60" s="11" t="s">
        <v>345</v>
      </c>
      <c r="D60" s="61" t="s">
        <v>52</v>
      </c>
      <c r="E60" s="66">
        <v>1</v>
      </c>
      <c r="F60" s="66" t="s">
        <v>405</v>
      </c>
      <c r="G60" s="21" t="s">
        <v>171</v>
      </c>
      <c r="H60" s="19"/>
      <c r="I60" s="19"/>
      <c r="J60" s="19">
        <v>8</v>
      </c>
      <c r="K60" s="37">
        <v>2</v>
      </c>
      <c r="L60" s="37">
        <f>(H60+I60)*J60*K60</f>
        <v>0</v>
      </c>
      <c r="M60" s="37">
        <v>2</v>
      </c>
      <c r="N60" s="50" t="s">
        <v>405</v>
      </c>
      <c r="O60" s="37">
        <f>L60</f>
        <v>0</v>
      </c>
      <c r="Q60" s="17"/>
    </row>
    <row r="61" spans="1:17" s="69" customFormat="1" ht="12.75">
      <c r="A61" s="59">
        <v>56</v>
      </c>
      <c r="B61" s="78"/>
      <c r="C61" s="78" t="s">
        <v>48</v>
      </c>
      <c r="D61" s="57" t="s">
        <v>53</v>
      </c>
      <c r="E61" s="66">
        <v>4</v>
      </c>
      <c r="F61" s="61"/>
      <c r="G61" s="20" t="s">
        <v>172</v>
      </c>
      <c r="H61" s="61"/>
      <c r="I61" s="61"/>
      <c r="J61" s="61">
        <v>4</v>
      </c>
      <c r="K61" s="61">
        <v>2</v>
      </c>
      <c r="L61" s="61">
        <f>(H61+I61)*J61*K61</f>
        <v>0</v>
      </c>
      <c r="M61" s="61">
        <v>2</v>
      </c>
      <c r="N61" s="66">
        <f>E61*F61*M61</f>
        <v>0</v>
      </c>
      <c r="O61" s="61">
        <f>L61+N61</f>
        <v>0</v>
      </c>
      <c r="Q61" s="17"/>
    </row>
    <row r="62" spans="1:17" s="77" customFormat="1" ht="12.75">
      <c r="A62" s="67">
        <v>57</v>
      </c>
      <c r="B62" s="78"/>
      <c r="C62" s="117"/>
      <c r="D62" s="66" t="s">
        <v>54</v>
      </c>
      <c r="E62" s="66">
        <v>2</v>
      </c>
      <c r="F62" s="66"/>
      <c r="G62" s="76" t="s">
        <v>173</v>
      </c>
      <c r="H62" s="66"/>
      <c r="I62" s="66"/>
      <c r="J62" s="66">
        <v>2</v>
      </c>
      <c r="K62" s="66">
        <v>2</v>
      </c>
      <c r="L62" s="66">
        <f>(H62+I62)*J62*K62</f>
        <v>0</v>
      </c>
      <c r="M62" s="66">
        <v>2</v>
      </c>
      <c r="N62" s="66">
        <f>E62*F62*M62</f>
        <v>0</v>
      </c>
      <c r="O62" s="66">
        <f>L62+N62</f>
        <v>0</v>
      </c>
      <c r="Q62" s="17"/>
    </row>
    <row r="63" spans="1:17" s="69" customFormat="1" ht="12.75">
      <c r="A63" s="59">
        <v>58</v>
      </c>
      <c r="B63" s="78"/>
      <c r="C63" s="117"/>
      <c r="D63" s="78" t="s">
        <v>55</v>
      </c>
      <c r="E63" s="78">
        <v>1</v>
      </c>
      <c r="F63" s="81"/>
      <c r="G63" s="21" t="s">
        <v>165</v>
      </c>
      <c r="H63" s="19"/>
      <c r="I63" s="19"/>
      <c r="J63" s="98">
        <v>1</v>
      </c>
      <c r="K63" s="81">
        <v>2</v>
      </c>
      <c r="L63" s="81">
        <f>SUM(H63:I66)*J63*K63</f>
        <v>0</v>
      </c>
      <c r="M63" s="81">
        <v>2</v>
      </c>
      <c r="N63" s="81">
        <f>E63*F63*M63</f>
        <v>0</v>
      </c>
      <c r="O63" s="81">
        <f>L63+N63</f>
        <v>0</v>
      </c>
      <c r="Q63" s="17"/>
    </row>
    <row r="64" spans="1:17" s="69" customFormat="1" ht="12.75">
      <c r="A64" s="59">
        <v>59</v>
      </c>
      <c r="B64" s="78"/>
      <c r="C64" s="117"/>
      <c r="D64" s="78"/>
      <c r="E64" s="78"/>
      <c r="F64" s="82"/>
      <c r="G64" s="21" t="s">
        <v>166</v>
      </c>
      <c r="H64" s="19"/>
      <c r="I64" s="19"/>
      <c r="J64" s="99"/>
      <c r="K64" s="82"/>
      <c r="L64" s="82"/>
      <c r="M64" s="82"/>
      <c r="N64" s="82"/>
      <c r="O64" s="82"/>
      <c r="Q64" s="17"/>
    </row>
    <row r="65" spans="1:17" s="69" customFormat="1" ht="12.75">
      <c r="A65" s="59">
        <v>60</v>
      </c>
      <c r="B65" s="78"/>
      <c r="C65" s="117"/>
      <c r="D65" s="78"/>
      <c r="E65" s="78"/>
      <c r="F65" s="82"/>
      <c r="G65" s="21" t="s">
        <v>163</v>
      </c>
      <c r="H65" s="19"/>
      <c r="I65" s="19"/>
      <c r="J65" s="99"/>
      <c r="K65" s="82"/>
      <c r="L65" s="82"/>
      <c r="M65" s="82"/>
      <c r="N65" s="82"/>
      <c r="O65" s="82"/>
      <c r="Q65" s="17"/>
    </row>
    <row r="66" spans="1:17" s="69" customFormat="1" ht="12.75">
      <c r="A66" s="59">
        <v>61</v>
      </c>
      <c r="B66" s="78"/>
      <c r="C66" s="117"/>
      <c r="D66" s="78"/>
      <c r="E66" s="78"/>
      <c r="F66" s="83"/>
      <c r="G66" s="21" t="s">
        <v>174</v>
      </c>
      <c r="H66" s="19"/>
      <c r="I66" s="19"/>
      <c r="J66" s="100"/>
      <c r="K66" s="83"/>
      <c r="L66" s="83"/>
      <c r="M66" s="83"/>
      <c r="N66" s="83"/>
      <c r="O66" s="83"/>
      <c r="Q66" s="17"/>
    </row>
    <row r="67" spans="1:17" s="69" customFormat="1" ht="12.75">
      <c r="A67" s="59">
        <v>62</v>
      </c>
      <c r="B67" s="78" t="s">
        <v>56</v>
      </c>
      <c r="C67" s="105" t="s">
        <v>29</v>
      </c>
      <c r="D67" s="105" t="s">
        <v>57</v>
      </c>
      <c r="E67" s="78">
        <v>1</v>
      </c>
      <c r="F67" s="79"/>
      <c r="G67" s="20" t="s">
        <v>116</v>
      </c>
      <c r="H67" s="61"/>
      <c r="I67" s="61"/>
      <c r="J67" s="61">
        <v>2</v>
      </c>
      <c r="K67" s="79">
        <v>1</v>
      </c>
      <c r="L67" s="81">
        <f>((H67+I67)*J67+(H68+I68)*J68)*K67</f>
        <v>0</v>
      </c>
      <c r="M67" s="81">
        <v>1</v>
      </c>
      <c r="N67" s="81">
        <f>E67*F67*M67</f>
        <v>0</v>
      </c>
      <c r="O67" s="81">
        <f>L67+N67</f>
        <v>0</v>
      </c>
      <c r="Q67" s="17"/>
    </row>
    <row r="68" spans="1:17" s="69" customFormat="1" ht="12.75">
      <c r="A68" s="59">
        <v>63</v>
      </c>
      <c r="B68" s="78"/>
      <c r="C68" s="105"/>
      <c r="D68" s="105"/>
      <c r="E68" s="78"/>
      <c r="F68" s="80"/>
      <c r="G68" s="20" t="s">
        <v>156</v>
      </c>
      <c r="H68" s="61"/>
      <c r="I68" s="61"/>
      <c r="J68" s="61">
        <v>1</v>
      </c>
      <c r="K68" s="80"/>
      <c r="L68" s="80"/>
      <c r="M68" s="80"/>
      <c r="N68" s="80"/>
      <c r="O68" s="80"/>
      <c r="Q68" s="17"/>
    </row>
    <row r="69" spans="1:17" s="69" customFormat="1" ht="12.75">
      <c r="A69" s="59">
        <v>64</v>
      </c>
      <c r="B69" s="78"/>
      <c r="C69" s="105"/>
      <c r="D69" s="106" t="s">
        <v>30</v>
      </c>
      <c r="E69" s="78">
        <v>1</v>
      </c>
      <c r="F69" s="79"/>
      <c r="G69" s="20" t="s">
        <v>118</v>
      </c>
      <c r="H69" s="61"/>
      <c r="I69" s="61"/>
      <c r="J69" s="61">
        <v>1</v>
      </c>
      <c r="K69" s="79">
        <v>1</v>
      </c>
      <c r="L69" s="79">
        <f>((H69+I69)*J69+(H70+I70)*J70)*K69</f>
        <v>0</v>
      </c>
      <c r="M69" s="79">
        <v>1</v>
      </c>
      <c r="N69" s="79">
        <f>E69*F69*M69</f>
        <v>0</v>
      </c>
      <c r="O69" s="79">
        <f>L69+N69</f>
        <v>0</v>
      </c>
      <c r="Q69" s="17"/>
    </row>
    <row r="70" spans="1:17" s="69" customFormat="1" ht="12.75">
      <c r="A70" s="59">
        <v>65</v>
      </c>
      <c r="B70" s="78"/>
      <c r="C70" s="105"/>
      <c r="D70" s="106"/>
      <c r="E70" s="78"/>
      <c r="F70" s="80"/>
      <c r="G70" s="20" t="s">
        <v>119</v>
      </c>
      <c r="H70" s="61"/>
      <c r="I70" s="61"/>
      <c r="J70" s="61">
        <v>1</v>
      </c>
      <c r="K70" s="80"/>
      <c r="L70" s="80"/>
      <c r="M70" s="80"/>
      <c r="N70" s="80"/>
      <c r="O70" s="80"/>
      <c r="Q70" s="17"/>
    </row>
    <row r="71" spans="1:17" s="69" customFormat="1" ht="12.75">
      <c r="A71" s="59">
        <v>66</v>
      </c>
      <c r="B71" s="78"/>
      <c r="C71" s="116" t="s">
        <v>28</v>
      </c>
      <c r="D71" s="106" t="s">
        <v>42</v>
      </c>
      <c r="E71" s="78">
        <v>1</v>
      </c>
      <c r="F71" s="79"/>
      <c r="G71" s="20" t="s">
        <v>120</v>
      </c>
      <c r="H71" s="59"/>
      <c r="I71" s="59"/>
      <c r="J71" s="59">
        <v>1</v>
      </c>
      <c r="K71" s="79">
        <v>1</v>
      </c>
      <c r="L71" s="79">
        <f>((H71+I71)*J71+(H72+I72)*J72)*K71</f>
        <v>0</v>
      </c>
      <c r="M71" s="79">
        <v>1</v>
      </c>
      <c r="N71" s="79">
        <f>E71*F71*M71</f>
        <v>0</v>
      </c>
      <c r="O71" s="79">
        <f>L71+N71</f>
        <v>0</v>
      </c>
      <c r="Q71" s="17"/>
    </row>
    <row r="72" spans="1:17" s="69" customFormat="1" ht="12.75">
      <c r="A72" s="59">
        <v>67</v>
      </c>
      <c r="B72" s="78"/>
      <c r="C72" s="116"/>
      <c r="D72" s="106"/>
      <c r="E72" s="78"/>
      <c r="F72" s="80"/>
      <c r="G72" s="20" t="s">
        <v>121</v>
      </c>
      <c r="H72" s="61"/>
      <c r="I72" s="61"/>
      <c r="J72" s="61">
        <v>1</v>
      </c>
      <c r="K72" s="80"/>
      <c r="L72" s="80"/>
      <c r="M72" s="80"/>
      <c r="N72" s="80"/>
      <c r="O72" s="80"/>
      <c r="Q72" s="17"/>
    </row>
    <row r="73" spans="1:17" s="69" customFormat="1" ht="12.75">
      <c r="A73" s="59">
        <v>68</v>
      </c>
      <c r="B73" s="78"/>
      <c r="C73" s="105" t="s">
        <v>58</v>
      </c>
      <c r="D73" s="106" t="s">
        <v>13</v>
      </c>
      <c r="E73" s="107">
        <v>1</v>
      </c>
      <c r="F73" s="79"/>
      <c r="G73" s="18" t="s">
        <v>175</v>
      </c>
      <c r="H73" s="59"/>
      <c r="I73" s="59"/>
      <c r="J73" s="59">
        <v>1</v>
      </c>
      <c r="K73" s="79">
        <v>1</v>
      </c>
      <c r="L73" s="79">
        <f>((H73+I73)*J73+(H74+I74)*J74)*K73</f>
        <v>0</v>
      </c>
      <c r="M73" s="79">
        <v>1</v>
      </c>
      <c r="N73" s="79">
        <f>E73*F73*M73</f>
        <v>0</v>
      </c>
      <c r="O73" s="79">
        <f>L73+N73</f>
        <v>0</v>
      </c>
      <c r="Q73" s="17"/>
    </row>
    <row r="74" spans="1:17" s="69" customFormat="1" ht="12.75">
      <c r="A74" s="59">
        <v>69</v>
      </c>
      <c r="B74" s="78"/>
      <c r="C74" s="105"/>
      <c r="D74" s="106"/>
      <c r="E74" s="107"/>
      <c r="F74" s="80"/>
      <c r="G74" s="16" t="s">
        <v>176</v>
      </c>
      <c r="H74" s="59"/>
      <c r="I74" s="59"/>
      <c r="J74" s="59">
        <v>1</v>
      </c>
      <c r="K74" s="80"/>
      <c r="L74" s="80"/>
      <c r="M74" s="80"/>
      <c r="N74" s="80"/>
      <c r="O74" s="80"/>
      <c r="Q74" s="17"/>
    </row>
    <row r="75" spans="1:17" s="69" customFormat="1" ht="25.5">
      <c r="A75" s="59">
        <v>70</v>
      </c>
      <c r="B75" s="78"/>
      <c r="C75" s="105"/>
      <c r="D75" s="58" t="s">
        <v>14</v>
      </c>
      <c r="E75" s="59">
        <v>1</v>
      </c>
      <c r="F75" s="61"/>
      <c r="G75" s="16" t="s">
        <v>177</v>
      </c>
      <c r="H75" s="59"/>
      <c r="I75" s="59"/>
      <c r="J75" s="59">
        <v>1</v>
      </c>
      <c r="K75" s="37">
        <v>1</v>
      </c>
      <c r="L75" s="37">
        <f>(H75+I75)*J75*K75</f>
        <v>0</v>
      </c>
      <c r="M75" s="37">
        <v>1</v>
      </c>
      <c r="N75" s="61">
        <f>E75*F75*M75</f>
        <v>0</v>
      </c>
      <c r="O75" s="61">
        <f>L75+N75</f>
        <v>0</v>
      </c>
      <c r="Q75" s="17"/>
    </row>
    <row r="76" spans="1:17" s="69" customFormat="1" ht="12.75">
      <c r="A76" s="59">
        <v>71</v>
      </c>
      <c r="B76" s="78" t="s">
        <v>59</v>
      </c>
      <c r="C76" s="105" t="s">
        <v>29</v>
      </c>
      <c r="D76" s="105" t="s">
        <v>57</v>
      </c>
      <c r="E76" s="107">
        <v>1</v>
      </c>
      <c r="F76" s="81"/>
      <c r="G76" s="63" t="s">
        <v>322</v>
      </c>
      <c r="H76" s="61"/>
      <c r="I76" s="61"/>
      <c r="J76" s="61">
        <v>2</v>
      </c>
      <c r="K76" s="81">
        <v>1</v>
      </c>
      <c r="L76" s="81">
        <f>((H76+I76)*J76+(H77+I77)*J77+(H78+I78)*J78)*K76</f>
        <v>0</v>
      </c>
      <c r="M76" s="81">
        <v>1</v>
      </c>
      <c r="N76" s="81">
        <f>E76*F76*M76</f>
        <v>0</v>
      </c>
      <c r="O76" s="81">
        <f>L76+N76</f>
        <v>0</v>
      </c>
      <c r="Q76" s="17"/>
    </row>
    <row r="77" spans="1:17" s="69" customFormat="1" ht="12.75">
      <c r="A77" s="59">
        <v>72</v>
      </c>
      <c r="B77" s="78"/>
      <c r="C77" s="105"/>
      <c r="D77" s="105"/>
      <c r="E77" s="107"/>
      <c r="F77" s="97"/>
      <c r="G77" s="63" t="s">
        <v>323</v>
      </c>
      <c r="H77" s="61"/>
      <c r="I77" s="61"/>
      <c r="J77" s="61">
        <v>1</v>
      </c>
      <c r="K77" s="97"/>
      <c r="L77" s="97"/>
      <c r="M77" s="97"/>
      <c r="N77" s="97"/>
      <c r="O77" s="97"/>
      <c r="Q77" s="17"/>
    </row>
    <row r="78" spans="1:17" s="69" customFormat="1" ht="12.75">
      <c r="A78" s="59">
        <v>73</v>
      </c>
      <c r="B78" s="78"/>
      <c r="C78" s="105"/>
      <c r="D78" s="105"/>
      <c r="E78" s="107"/>
      <c r="F78" s="80"/>
      <c r="G78" s="20" t="s">
        <v>178</v>
      </c>
      <c r="H78" s="59"/>
      <c r="I78" s="59"/>
      <c r="J78" s="59">
        <v>2</v>
      </c>
      <c r="K78" s="80"/>
      <c r="L78" s="80"/>
      <c r="M78" s="80"/>
      <c r="N78" s="80"/>
      <c r="O78" s="80"/>
      <c r="Q78" s="17"/>
    </row>
    <row r="79" spans="1:17" s="69" customFormat="1" ht="12.75">
      <c r="A79" s="59">
        <v>74</v>
      </c>
      <c r="B79" s="78"/>
      <c r="C79" s="105"/>
      <c r="D79" s="106" t="s">
        <v>30</v>
      </c>
      <c r="E79" s="78">
        <v>1</v>
      </c>
      <c r="F79" s="79"/>
      <c r="G79" s="20" t="s">
        <v>118</v>
      </c>
      <c r="H79" s="61"/>
      <c r="I79" s="61"/>
      <c r="J79" s="61">
        <v>1</v>
      </c>
      <c r="K79" s="79">
        <v>1</v>
      </c>
      <c r="L79" s="81">
        <f>((H79+I79)*J79+(H80+I80)*J80)*K79</f>
        <v>0</v>
      </c>
      <c r="M79" s="81">
        <v>1</v>
      </c>
      <c r="N79" s="81">
        <f>E79*F79*M79</f>
        <v>0</v>
      </c>
      <c r="O79" s="81">
        <f>L79+N79</f>
        <v>0</v>
      </c>
      <c r="Q79" s="17"/>
    </row>
    <row r="80" spans="1:17" s="69" customFormat="1" ht="12.75">
      <c r="A80" s="59">
        <v>75</v>
      </c>
      <c r="B80" s="78"/>
      <c r="C80" s="105"/>
      <c r="D80" s="106"/>
      <c r="E80" s="78"/>
      <c r="F80" s="80"/>
      <c r="G80" s="20" t="s">
        <v>119</v>
      </c>
      <c r="H80" s="61"/>
      <c r="I80" s="61"/>
      <c r="J80" s="61">
        <v>1</v>
      </c>
      <c r="K80" s="80"/>
      <c r="L80" s="80"/>
      <c r="M80" s="80"/>
      <c r="N80" s="80"/>
      <c r="O80" s="80"/>
      <c r="Q80" s="17"/>
    </row>
    <row r="81" spans="1:17" s="69" customFormat="1" ht="12.75">
      <c r="A81" s="59">
        <v>76</v>
      </c>
      <c r="B81" s="78"/>
      <c r="C81" s="116" t="s">
        <v>28</v>
      </c>
      <c r="D81" s="106" t="s">
        <v>42</v>
      </c>
      <c r="E81" s="78">
        <v>1</v>
      </c>
      <c r="F81" s="79"/>
      <c r="G81" s="20" t="s">
        <v>120</v>
      </c>
      <c r="H81" s="59"/>
      <c r="I81" s="59"/>
      <c r="J81" s="59">
        <v>1</v>
      </c>
      <c r="K81" s="79">
        <v>1</v>
      </c>
      <c r="L81" s="79">
        <f>((H81+I81)*J81+(H82+I82)*J82)*K81</f>
        <v>0</v>
      </c>
      <c r="M81" s="79">
        <v>1</v>
      </c>
      <c r="N81" s="79">
        <f>E81*F81*M81</f>
        <v>0</v>
      </c>
      <c r="O81" s="79">
        <f>L81+N81</f>
        <v>0</v>
      </c>
      <c r="Q81" s="17"/>
    </row>
    <row r="82" spans="1:17" s="69" customFormat="1" ht="12.75">
      <c r="A82" s="59">
        <v>77</v>
      </c>
      <c r="B82" s="78"/>
      <c r="C82" s="116"/>
      <c r="D82" s="106"/>
      <c r="E82" s="78"/>
      <c r="F82" s="80"/>
      <c r="G82" s="20" t="s">
        <v>121</v>
      </c>
      <c r="H82" s="61"/>
      <c r="I82" s="61"/>
      <c r="J82" s="61">
        <v>1</v>
      </c>
      <c r="K82" s="80"/>
      <c r="L82" s="80"/>
      <c r="M82" s="80"/>
      <c r="N82" s="80"/>
      <c r="O82" s="80"/>
      <c r="Q82" s="17"/>
    </row>
    <row r="83" spans="1:17" s="69" customFormat="1" ht="12.75">
      <c r="A83" s="59">
        <v>78</v>
      </c>
      <c r="B83" s="78" t="s">
        <v>60</v>
      </c>
      <c r="C83" s="116" t="s">
        <v>29</v>
      </c>
      <c r="D83" s="106" t="s">
        <v>179</v>
      </c>
      <c r="E83" s="78">
        <v>1</v>
      </c>
      <c r="F83" s="79"/>
      <c r="G83" s="20" t="s">
        <v>118</v>
      </c>
      <c r="H83" s="61"/>
      <c r="I83" s="61"/>
      <c r="J83" s="61">
        <v>1</v>
      </c>
      <c r="K83" s="79">
        <v>1</v>
      </c>
      <c r="L83" s="79">
        <f>((H83+I83)*J83+(H84+I84)*J84)*K83</f>
        <v>0</v>
      </c>
      <c r="M83" s="79">
        <v>1</v>
      </c>
      <c r="N83" s="79">
        <f>E83*F83*M83</f>
        <v>0</v>
      </c>
      <c r="O83" s="79">
        <f>L83+N83</f>
        <v>0</v>
      </c>
      <c r="Q83" s="17"/>
    </row>
    <row r="84" spans="1:17" s="69" customFormat="1" ht="12.75">
      <c r="A84" s="59">
        <v>79</v>
      </c>
      <c r="B84" s="78"/>
      <c r="C84" s="116"/>
      <c r="D84" s="106"/>
      <c r="E84" s="78"/>
      <c r="F84" s="80"/>
      <c r="G84" s="20" t="s">
        <v>119</v>
      </c>
      <c r="H84" s="61"/>
      <c r="I84" s="61"/>
      <c r="J84" s="61">
        <v>1</v>
      </c>
      <c r="K84" s="80"/>
      <c r="L84" s="80"/>
      <c r="M84" s="80"/>
      <c r="N84" s="80"/>
      <c r="O84" s="80"/>
      <c r="Q84" s="17"/>
    </row>
    <row r="85" spans="1:17" s="69" customFormat="1" ht="12.75">
      <c r="A85" s="59">
        <v>80</v>
      </c>
      <c r="B85" s="78"/>
      <c r="C85" s="116" t="s">
        <v>28</v>
      </c>
      <c r="D85" s="106" t="s">
        <v>32</v>
      </c>
      <c r="E85" s="78">
        <v>1</v>
      </c>
      <c r="F85" s="79"/>
      <c r="G85" s="20" t="s">
        <v>120</v>
      </c>
      <c r="H85" s="59"/>
      <c r="I85" s="59"/>
      <c r="J85" s="59">
        <v>1</v>
      </c>
      <c r="K85" s="79">
        <v>1</v>
      </c>
      <c r="L85" s="79">
        <f>((H85+I85)*J85+(H86+I86)*J86)*K85</f>
        <v>0</v>
      </c>
      <c r="M85" s="79">
        <v>1</v>
      </c>
      <c r="N85" s="79">
        <f>E85*F85*M85</f>
        <v>0</v>
      </c>
      <c r="O85" s="79">
        <f>L85+N85</f>
        <v>0</v>
      </c>
      <c r="Q85" s="17"/>
    </row>
    <row r="86" spans="1:17" s="69" customFormat="1" ht="12.75">
      <c r="A86" s="59">
        <v>81</v>
      </c>
      <c r="B86" s="78"/>
      <c r="C86" s="113"/>
      <c r="D86" s="106"/>
      <c r="E86" s="78"/>
      <c r="F86" s="80"/>
      <c r="G86" s="20" t="s">
        <v>121</v>
      </c>
      <c r="H86" s="56"/>
      <c r="I86" s="56"/>
      <c r="J86" s="56">
        <v>1</v>
      </c>
      <c r="K86" s="80"/>
      <c r="L86" s="80"/>
      <c r="M86" s="80"/>
      <c r="N86" s="80"/>
      <c r="O86" s="80"/>
      <c r="Q86" s="17"/>
    </row>
    <row r="87" spans="1:17" s="69" customFormat="1" ht="12.75">
      <c r="A87" s="59">
        <v>82</v>
      </c>
      <c r="B87" s="78" t="s">
        <v>180</v>
      </c>
      <c r="C87" s="116" t="s">
        <v>28</v>
      </c>
      <c r="D87" s="106" t="s">
        <v>181</v>
      </c>
      <c r="E87" s="78">
        <v>1</v>
      </c>
      <c r="F87" s="79"/>
      <c r="G87" s="20" t="s">
        <v>324</v>
      </c>
      <c r="H87" s="61"/>
      <c r="I87" s="61"/>
      <c r="J87" s="61">
        <v>1</v>
      </c>
      <c r="K87" s="79">
        <v>1</v>
      </c>
      <c r="L87" s="79">
        <f>((H87+I87)*J87+(H88+I88)*J88)*K87</f>
        <v>0</v>
      </c>
      <c r="M87" s="79">
        <v>1</v>
      </c>
      <c r="N87" s="79">
        <f>E87*F87*M87</f>
        <v>0</v>
      </c>
      <c r="O87" s="79">
        <f>L87+N87</f>
        <v>0</v>
      </c>
      <c r="Q87" s="17"/>
    </row>
    <row r="88" spans="1:17" s="69" customFormat="1" ht="12.75">
      <c r="A88" s="59">
        <v>83</v>
      </c>
      <c r="B88" s="78"/>
      <c r="C88" s="116"/>
      <c r="D88" s="106"/>
      <c r="E88" s="78"/>
      <c r="F88" s="80"/>
      <c r="G88" s="20" t="s">
        <v>325</v>
      </c>
      <c r="H88" s="61"/>
      <c r="I88" s="61"/>
      <c r="J88" s="61">
        <v>1</v>
      </c>
      <c r="K88" s="80"/>
      <c r="L88" s="80"/>
      <c r="M88" s="80"/>
      <c r="N88" s="80"/>
      <c r="O88" s="80"/>
      <c r="Q88" s="17"/>
    </row>
    <row r="89" spans="1:17" s="69" customFormat="1" ht="12.75">
      <c r="A89" s="59">
        <v>84</v>
      </c>
      <c r="B89" s="78"/>
      <c r="C89" s="116" t="s">
        <v>29</v>
      </c>
      <c r="D89" s="106" t="s">
        <v>183</v>
      </c>
      <c r="E89" s="78">
        <v>1</v>
      </c>
      <c r="F89" s="79"/>
      <c r="G89" s="20" t="s">
        <v>326</v>
      </c>
      <c r="H89" s="61"/>
      <c r="I89" s="61"/>
      <c r="J89" s="61">
        <v>1</v>
      </c>
      <c r="K89" s="79">
        <v>1</v>
      </c>
      <c r="L89" s="79">
        <f>((H89+I89)*J89+(H90+I90)*J90)*K89</f>
        <v>0</v>
      </c>
      <c r="M89" s="79">
        <v>1</v>
      </c>
      <c r="N89" s="79">
        <f>E89*F89*M89</f>
        <v>0</v>
      </c>
      <c r="O89" s="79">
        <f>L89+N89</f>
        <v>0</v>
      </c>
      <c r="Q89" s="17"/>
    </row>
    <row r="90" spans="1:17" s="69" customFormat="1" ht="12.75">
      <c r="A90" s="59">
        <v>85</v>
      </c>
      <c r="B90" s="78"/>
      <c r="C90" s="116"/>
      <c r="D90" s="106"/>
      <c r="E90" s="78"/>
      <c r="F90" s="80"/>
      <c r="G90" s="20" t="s">
        <v>182</v>
      </c>
      <c r="H90" s="61"/>
      <c r="I90" s="61"/>
      <c r="J90" s="61">
        <v>1</v>
      </c>
      <c r="K90" s="80"/>
      <c r="L90" s="80"/>
      <c r="M90" s="80"/>
      <c r="N90" s="80"/>
      <c r="O90" s="80"/>
      <c r="Q90" s="17"/>
    </row>
    <row r="91" spans="1:17" s="69" customFormat="1" ht="12.75">
      <c r="A91" s="59">
        <v>86</v>
      </c>
      <c r="B91" s="78"/>
      <c r="C91" s="116"/>
      <c r="D91" s="106" t="s">
        <v>184</v>
      </c>
      <c r="E91" s="78">
        <v>1</v>
      </c>
      <c r="F91" s="79"/>
      <c r="G91" s="20" t="s">
        <v>185</v>
      </c>
      <c r="H91" s="61"/>
      <c r="I91" s="61"/>
      <c r="J91" s="61">
        <v>1</v>
      </c>
      <c r="K91" s="79">
        <v>1</v>
      </c>
      <c r="L91" s="79">
        <f>((H91+I91)*J91+(H92+I92)*J92)*K91</f>
        <v>0</v>
      </c>
      <c r="M91" s="79">
        <v>1</v>
      </c>
      <c r="N91" s="79">
        <f>E91*F91*M91</f>
        <v>0</v>
      </c>
      <c r="O91" s="79">
        <f>L91+N91</f>
        <v>0</v>
      </c>
      <c r="Q91" s="17"/>
    </row>
    <row r="92" spans="1:17" s="69" customFormat="1" ht="12.75">
      <c r="A92" s="59">
        <v>87</v>
      </c>
      <c r="B92" s="78"/>
      <c r="C92" s="116"/>
      <c r="D92" s="106"/>
      <c r="E92" s="78"/>
      <c r="F92" s="80"/>
      <c r="G92" s="20" t="s">
        <v>186</v>
      </c>
      <c r="H92" s="61"/>
      <c r="I92" s="61"/>
      <c r="J92" s="61">
        <v>1</v>
      </c>
      <c r="K92" s="80"/>
      <c r="L92" s="80"/>
      <c r="M92" s="80"/>
      <c r="N92" s="80"/>
      <c r="O92" s="80"/>
      <c r="Q92" s="17"/>
    </row>
    <row r="93" spans="1:17" s="69" customFormat="1" ht="25.5">
      <c r="A93" s="59">
        <v>88</v>
      </c>
      <c r="B93" s="78"/>
      <c r="C93" s="64" t="s">
        <v>21</v>
      </c>
      <c r="D93" s="58" t="s">
        <v>187</v>
      </c>
      <c r="E93" s="61">
        <v>1</v>
      </c>
      <c r="F93" s="61"/>
      <c r="G93" s="20" t="s">
        <v>188</v>
      </c>
      <c r="H93" s="61"/>
      <c r="I93" s="61"/>
      <c r="J93" s="61">
        <v>2</v>
      </c>
      <c r="K93" s="37">
        <v>1</v>
      </c>
      <c r="L93" s="37">
        <f>(H93+I93)*J93*K93</f>
        <v>0</v>
      </c>
      <c r="M93" s="37">
        <v>1</v>
      </c>
      <c r="N93" s="61">
        <f>E93*F93*M93</f>
        <v>0</v>
      </c>
      <c r="O93" s="61">
        <f>L93+N93</f>
        <v>0</v>
      </c>
      <c r="Q93" s="17"/>
    </row>
    <row r="94" spans="1:17" s="69" customFormat="1" ht="12.75">
      <c r="A94" s="59">
        <v>89</v>
      </c>
      <c r="B94" s="79" t="s">
        <v>380</v>
      </c>
      <c r="C94" s="113" t="s">
        <v>5</v>
      </c>
      <c r="D94" s="106" t="s">
        <v>381</v>
      </c>
      <c r="E94" s="107">
        <v>1</v>
      </c>
      <c r="F94" s="79"/>
      <c r="G94" s="16" t="s">
        <v>382</v>
      </c>
      <c r="H94" s="61"/>
      <c r="I94" s="61"/>
      <c r="J94" s="79">
        <v>1</v>
      </c>
      <c r="K94" s="81">
        <v>1</v>
      </c>
      <c r="L94" s="81">
        <f>SUM(H94:I97)*J94*K94</f>
        <v>0</v>
      </c>
      <c r="M94" s="81">
        <v>1</v>
      </c>
      <c r="N94" s="81">
        <f>E94*F94*M94</f>
        <v>0</v>
      </c>
      <c r="O94" s="81">
        <f>L94+N94</f>
        <v>0</v>
      </c>
      <c r="Q94" s="17"/>
    </row>
    <row r="95" spans="1:17" s="69" customFormat="1" ht="12.75">
      <c r="A95" s="59">
        <v>90</v>
      </c>
      <c r="B95" s="97"/>
      <c r="C95" s="114"/>
      <c r="D95" s="106"/>
      <c r="E95" s="107"/>
      <c r="F95" s="97"/>
      <c r="G95" s="16" t="s">
        <v>382</v>
      </c>
      <c r="H95" s="61"/>
      <c r="I95" s="61"/>
      <c r="J95" s="97"/>
      <c r="K95" s="82"/>
      <c r="L95" s="82"/>
      <c r="M95" s="82"/>
      <c r="N95" s="82"/>
      <c r="O95" s="82"/>
      <c r="Q95" s="17"/>
    </row>
    <row r="96" spans="1:17" s="69" customFormat="1" ht="12.75">
      <c r="A96" s="59">
        <v>91</v>
      </c>
      <c r="B96" s="97"/>
      <c r="C96" s="114"/>
      <c r="D96" s="106"/>
      <c r="E96" s="107"/>
      <c r="F96" s="97"/>
      <c r="G96" s="16" t="s">
        <v>382</v>
      </c>
      <c r="H96" s="61"/>
      <c r="I96" s="61"/>
      <c r="J96" s="97"/>
      <c r="K96" s="82"/>
      <c r="L96" s="82"/>
      <c r="M96" s="82"/>
      <c r="N96" s="82"/>
      <c r="O96" s="82"/>
      <c r="Q96" s="17"/>
    </row>
    <row r="97" spans="1:17" s="69" customFormat="1" ht="12.75">
      <c r="A97" s="59">
        <v>92</v>
      </c>
      <c r="B97" s="97"/>
      <c r="C97" s="114"/>
      <c r="D97" s="106"/>
      <c r="E97" s="107"/>
      <c r="F97" s="80"/>
      <c r="G97" s="16" t="s">
        <v>382</v>
      </c>
      <c r="H97" s="61"/>
      <c r="I97" s="61"/>
      <c r="J97" s="80"/>
      <c r="K97" s="83"/>
      <c r="L97" s="83"/>
      <c r="M97" s="83"/>
      <c r="N97" s="83"/>
      <c r="O97" s="83"/>
      <c r="Q97" s="17"/>
    </row>
    <row r="98" spans="1:17" s="69" customFormat="1" ht="12.75">
      <c r="A98" s="59">
        <v>93</v>
      </c>
      <c r="B98" s="97"/>
      <c r="C98" s="114"/>
      <c r="D98" s="106" t="s">
        <v>383</v>
      </c>
      <c r="E98" s="107">
        <v>1</v>
      </c>
      <c r="F98" s="79"/>
      <c r="G98" s="70" t="s">
        <v>384</v>
      </c>
      <c r="H98" s="61"/>
      <c r="I98" s="61"/>
      <c r="J98" s="79">
        <v>1</v>
      </c>
      <c r="K98" s="81">
        <v>1</v>
      </c>
      <c r="L98" s="81">
        <f>SUM(H98:I101)*J98*E98*K98</f>
        <v>0</v>
      </c>
      <c r="M98" s="81">
        <v>1</v>
      </c>
      <c r="N98" s="81">
        <f>E98*F98*M98</f>
        <v>0</v>
      </c>
      <c r="O98" s="81">
        <f>L98+N98</f>
        <v>0</v>
      </c>
      <c r="Q98" s="17"/>
    </row>
    <row r="99" spans="1:17" s="69" customFormat="1" ht="12.75">
      <c r="A99" s="59">
        <v>94</v>
      </c>
      <c r="B99" s="97"/>
      <c r="C99" s="114"/>
      <c r="D99" s="106"/>
      <c r="E99" s="107"/>
      <c r="F99" s="97"/>
      <c r="G99" s="70" t="s">
        <v>385</v>
      </c>
      <c r="H99" s="61"/>
      <c r="I99" s="61"/>
      <c r="J99" s="97"/>
      <c r="K99" s="82"/>
      <c r="L99" s="82"/>
      <c r="M99" s="82"/>
      <c r="N99" s="82"/>
      <c r="O99" s="82"/>
      <c r="Q99" s="17"/>
    </row>
    <row r="100" spans="1:17" s="69" customFormat="1" ht="12.75">
      <c r="A100" s="59">
        <v>95</v>
      </c>
      <c r="B100" s="97"/>
      <c r="C100" s="114"/>
      <c r="D100" s="106"/>
      <c r="E100" s="107"/>
      <c r="F100" s="97"/>
      <c r="G100" s="70" t="s">
        <v>384</v>
      </c>
      <c r="H100" s="61"/>
      <c r="I100" s="61"/>
      <c r="J100" s="97"/>
      <c r="K100" s="82"/>
      <c r="L100" s="82"/>
      <c r="M100" s="82"/>
      <c r="N100" s="82"/>
      <c r="O100" s="82"/>
      <c r="Q100" s="17"/>
    </row>
    <row r="101" spans="1:17" s="69" customFormat="1" ht="12.75">
      <c r="A101" s="59">
        <v>96</v>
      </c>
      <c r="B101" s="97"/>
      <c r="C101" s="114"/>
      <c r="D101" s="106"/>
      <c r="E101" s="107"/>
      <c r="F101" s="80"/>
      <c r="G101" s="70" t="s">
        <v>385</v>
      </c>
      <c r="H101" s="61"/>
      <c r="I101" s="61"/>
      <c r="J101" s="80"/>
      <c r="K101" s="83"/>
      <c r="L101" s="83"/>
      <c r="M101" s="83"/>
      <c r="N101" s="83"/>
      <c r="O101" s="83"/>
      <c r="Q101" s="17"/>
    </row>
    <row r="102" spans="1:17" s="69" customFormat="1" ht="12.75">
      <c r="A102" s="59">
        <v>97</v>
      </c>
      <c r="B102" s="97"/>
      <c r="C102" s="114"/>
      <c r="D102" s="106" t="s">
        <v>386</v>
      </c>
      <c r="E102" s="94">
        <v>1</v>
      </c>
      <c r="F102" s="79"/>
      <c r="G102" s="16" t="s">
        <v>387</v>
      </c>
      <c r="H102" s="61"/>
      <c r="I102" s="61"/>
      <c r="J102" s="61">
        <v>1</v>
      </c>
      <c r="K102" s="79">
        <v>1</v>
      </c>
      <c r="L102" s="79">
        <f>((H102+I102)*J102+(H103+I103)*J103)*K102</f>
        <v>0</v>
      </c>
      <c r="M102" s="79">
        <v>1</v>
      </c>
      <c r="N102" s="79">
        <f>E102*F102*M102</f>
        <v>0</v>
      </c>
      <c r="O102" s="79">
        <f>L102+N102</f>
        <v>0</v>
      </c>
      <c r="Q102" s="17"/>
    </row>
    <row r="103" spans="1:17" s="69" customFormat="1" ht="12.75">
      <c r="A103" s="59">
        <v>98</v>
      </c>
      <c r="B103" s="80"/>
      <c r="C103" s="115"/>
      <c r="D103" s="106"/>
      <c r="E103" s="96"/>
      <c r="F103" s="80"/>
      <c r="G103" s="16" t="s">
        <v>387</v>
      </c>
      <c r="H103" s="61"/>
      <c r="I103" s="61"/>
      <c r="J103" s="61">
        <v>1</v>
      </c>
      <c r="K103" s="80"/>
      <c r="L103" s="80"/>
      <c r="M103" s="80"/>
      <c r="N103" s="80"/>
      <c r="O103" s="80"/>
      <c r="Q103" s="17"/>
    </row>
    <row r="104" spans="1:17" s="69" customFormat="1" ht="12.75">
      <c r="A104" s="59">
        <v>99</v>
      </c>
      <c r="B104" s="106" t="s">
        <v>15</v>
      </c>
      <c r="C104" s="105" t="s">
        <v>189</v>
      </c>
      <c r="D104" s="106" t="s">
        <v>190</v>
      </c>
      <c r="E104" s="107">
        <v>2</v>
      </c>
      <c r="F104" s="79"/>
      <c r="G104" s="16" t="s">
        <v>128</v>
      </c>
      <c r="H104" s="61"/>
      <c r="I104" s="61"/>
      <c r="J104" s="61">
        <v>1</v>
      </c>
      <c r="K104" s="79">
        <v>1</v>
      </c>
      <c r="L104" s="79">
        <f>((H104+I104)*J104+(H105+I105)*J105)*K104</f>
        <v>0</v>
      </c>
      <c r="M104" s="79">
        <v>1</v>
      </c>
      <c r="N104" s="79">
        <f>E104*F104*M104</f>
        <v>0</v>
      </c>
      <c r="O104" s="79">
        <f>L104+N104</f>
        <v>0</v>
      </c>
      <c r="Q104" s="17"/>
    </row>
    <row r="105" spans="1:17" s="69" customFormat="1" ht="12.75">
      <c r="A105" s="59">
        <v>100</v>
      </c>
      <c r="B105" s="106"/>
      <c r="C105" s="105"/>
      <c r="D105" s="106"/>
      <c r="E105" s="107"/>
      <c r="F105" s="80"/>
      <c r="G105" s="16" t="s">
        <v>129</v>
      </c>
      <c r="H105" s="61"/>
      <c r="I105" s="61"/>
      <c r="J105" s="61">
        <v>1</v>
      </c>
      <c r="K105" s="80"/>
      <c r="L105" s="80"/>
      <c r="M105" s="80"/>
      <c r="N105" s="80"/>
      <c r="O105" s="80"/>
      <c r="Q105" s="17"/>
    </row>
    <row r="106" spans="1:17" s="69" customFormat="1" ht="12.75">
      <c r="A106" s="59">
        <v>101</v>
      </c>
      <c r="B106" s="106"/>
      <c r="C106" s="105" t="s">
        <v>191</v>
      </c>
      <c r="D106" s="106" t="s">
        <v>192</v>
      </c>
      <c r="E106" s="107">
        <v>2</v>
      </c>
      <c r="F106" s="79"/>
      <c r="G106" s="16" t="s">
        <v>128</v>
      </c>
      <c r="H106" s="61"/>
      <c r="I106" s="61"/>
      <c r="J106" s="61">
        <v>1</v>
      </c>
      <c r="K106" s="79">
        <v>1</v>
      </c>
      <c r="L106" s="79">
        <f>((H106+I106)*J106+(H107+I107)*J107)*K106</f>
        <v>0</v>
      </c>
      <c r="M106" s="79">
        <v>1</v>
      </c>
      <c r="N106" s="79">
        <f>E106*F106*M106</f>
        <v>0</v>
      </c>
      <c r="O106" s="79">
        <f>L106+N106</f>
        <v>0</v>
      </c>
      <c r="Q106" s="17"/>
    </row>
    <row r="107" spans="1:17" s="69" customFormat="1" ht="12.75">
      <c r="A107" s="59">
        <v>102</v>
      </c>
      <c r="B107" s="106"/>
      <c r="C107" s="105"/>
      <c r="D107" s="106"/>
      <c r="E107" s="107"/>
      <c r="F107" s="80"/>
      <c r="G107" s="16" t="s">
        <v>129</v>
      </c>
      <c r="H107" s="61"/>
      <c r="I107" s="61"/>
      <c r="J107" s="61">
        <v>1</v>
      </c>
      <c r="K107" s="80"/>
      <c r="L107" s="80"/>
      <c r="M107" s="80"/>
      <c r="N107" s="80"/>
      <c r="O107" s="80"/>
      <c r="Q107" s="17"/>
    </row>
    <row r="108" spans="1:17" s="69" customFormat="1" ht="12.75">
      <c r="A108" s="59">
        <v>103</v>
      </c>
      <c r="B108" s="106" t="s">
        <v>16</v>
      </c>
      <c r="C108" s="112" t="s">
        <v>346</v>
      </c>
      <c r="D108" s="89" t="s">
        <v>193</v>
      </c>
      <c r="E108" s="107">
        <v>1</v>
      </c>
      <c r="F108" s="81"/>
      <c r="G108" s="63" t="s">
        <v>130</v>
      </c>
      <c r="H108" s="19"/>
      <c r="I108" s="19"/>
      <c r="J108" s="19">
        <v>1</v>
      </c>
      <c r="K108" s="81">
        <v>2</v>
      </c>
      <c r="L108" s="81">
        <f>((H108+I108)*J108+(H109+I109)*J109+(H110+I110)*J110+(H111+I111)*J111+(H112+I112)*J112)*K108</f>
        <v>0</v>
      </c>
      <c r="M108" s="81">
        <v>2</v>
      </c>
      <c r="N108" s="81">
        <f>E108*F108*M108</f>
        <v>0</v>
      </c>
      <c r="O108" s="81">
        <f>L108+N108</f>
        <v>0</v>
      </c>
      <c r="Q108" s="17"/>
    </row>
    <row r="109" spans="1:17" s="69" customFormat="1" ht="12.75">
      <c r="A109" s="59">
        <v>104</v>
      </c>
      <c r="B109" s="106"/>
      <c r="C109" s="112"/>
      <c r="D109" s="89"/>
      <c r="E109" s="107"/>
      <c r="F109" s="82"/>
      <c r="G109" s="63" t="s">
        <v>131</v>
      </c>
      <c r="H109" s="19"/>
      <c r="I109" s="19"/>
      <c r="J109" s="19">
        <v>1</v>
      </c>
      <c r="K109" s="82"/>
      <c r="L109" s="82"/>
      <c r="M109" s="82"/>
      <c r="N109" s="82"/>
      <c r="O109" s="82"/>
      <c r="Q109" s="17"/>
    </row>
    <row r="110" spans="1:17" s="69" customFormat="1" ht="12.75">
      <c r="A110" s="59">
        <v>105</v>
      </c>
      <c r="B110" s="106"/>
      <c r="C110" s="112"/>
      <c r="D110" s="89"/>
      <c r="E110" s="107"/>
      <c r="F110" s="82"/>
      <c r="G110" s="63" t="s">
        <v>123</v>
      </c>
      <c r="H110" s="19"/>
      <c r="I110" s="19"/>
      <c r="J110" s="19">
        <v>2</v>
      </c>
      <c r="K110" s="82"/>
      <c r="L110" s="82"/>
      <c r="M110" s="82"/>
      <c r="N110" s="82"/>
      <c r="O110" s="82"/>
      <c r="Q110" s="17"/>
    </row>
    <row r="111" spans="1:17" s="69" customFormat="1" ht="12.75">
      <c r="A111" s="59">
        <v>106</v>
      </c>
      <c r="B111" s="106"/>
      <c r="C111" s="112"/>
      <c r="D111" s="89"/>
      <c r="E111" s="107"/>
      <c r="F111" s="82"/>
      <c r="G111" s="63" t="s">
        <v>132</v>
      </c>
      <c r="H111" s="19"/>
      <c r="I111" s="19"/>
      <c r="J111" s="19">
        <v>1</v>
      </c>
      <c r="K111" s="82"/>
      <c r="L111" s="82"/>
      <c r="M111" s="82"/>
      <c r="N111" s="82"/>
      <c r="O111" s="82"/>
      <c r="Q111" s="17"/>
    </row>
    <row r="112" spans="1:17" s="69" customFormat="1" ht="12.75">
      <c r="A112" s="59">
        <v>107</v>
      </c>
      <c r="B112" s="106"/>
      <c r="C112" s="112"/>
      <c r="D112" s="89"/>
      <c r="E112" s="107"/>
      <c r="F112" s="83"/>
      <c r="G112" s="63" t="s">
        <v>194</v>
      </c>
      <c r="H112" s="19"/>
      <c r="I112" s="19"/>
      <c r="J112" s="19">
        <v>1</v>
      </c>
      <c r="K112" s="83"/>
      <c r="L112" s="82"/>
      <c r="M112" s="83"/>
      <c r="N112" s="82"/>
      <c r="O112" s="82"/>
      <c r="Q112" s="17"/>
    </row>
    <row r="113" spans="1:17" s="69" customFormat="1" ht="12.75">
      <c r="A113" s="59">
        <v>108</v>
      </c>
      <c r="B113" s="106"/>
      <c r="C113" s="112" t="s">
        <v>347</v>
      </c>
      <c r="D113" s="89" t="s">
        <v>195</v>
      </c>
      <c r="E113" s="107">
        <v>1</v>
      </c>
      <c r="F113" s="81"/>
      <c r="G113" s="63" t="s">
        <v>133</v>
      </c>
      <c r="H113" s="19"/>
      <c r="I113" s="19"/>
      <c r="J113" s="19">
        <v>1</v>
      </c>
      <c r="K113" s="81">
        <v>2</v>
      </c>
      <c r="L113" s="81">
        <f>((H113+I113)*J113+(H114+I114)*J114+(H115+I115)*J115+(H116+I116)*J116+(H117+I117)*J117)*K113</f>
        <v>0</v>
      </c>
      <c r="M113" s="81">
        <v>2</v>
      </c>
      <c r="N113" s="81">
        <f>E113*F113*M113</f>
        <v>0</v>
      </c>
      <c r="O113" s="81">
        <f>L113+N113</f>
        <v>0</v>
      </c>
      <c r="Q113" s="17"/>
    </row>
    <row r="114" spans="1:17" s="69" customFormat="1" ht="12.75">
      <c r="A114" s="59">
        <v>109</v>
      </c>
      <c r="B114" s="106"/>
      <c r="C114" s="112"/>
      <c r="D114" s="89"/>
      <c r="E114" s="107"/>
      <c r="F114" s="82"/>
      <c r="G114" s="63" t="s">
        <v>134</v>
      </c>
      <c r="H114" s="19"/>
      <c r="I114" s="19"/>
      <c r="J114" s="19">
        <v>1</v>
      </c>
      <c r="K114" s="82"/>
      <c r="L114" s="82"/>
      <c r="M114" s="82"/>
      <c r="N114" s="82"/>
      <c r="O114" s="82"/>
      <c r="Q114" s="17"/>
    </row>
    <row r="115" spans="1:17" s="69" customFormat="1" ht="12.75">
      <c r="A115" s="59">
        <v>110</v>
      </c>
      <c r="B115" s="106"/>
      <c r="C115" s="112"/>
      <c r="D115" s="89"/>
      <c r="E115" s="107"/>
      <c r="F115" s="82"/>
      <c r="G115" s="63" t="s">
        <v>132</v>
      </c>
      <c r="H115" s="19"/>
      <c r="I115" s="19"/>
      <c r="J115" s="19">
        <v>1</v>
      </c>
      <c r="K115" s="82"/>
      <c r="L115" s="82"/>
      <c r="M115" s="82"/>
      <c r="N115" s="82"/>
      <c r="O115" s="82"/>
      <c r="Q115" s="17"/>
    </row>
    <row r="116" spans="1:17" s="69" customFormat="1" ht="12.75">
      <c r="A116" s="59">
        <v>111</v>
      </c>
      <c r="B116" s="106"/>
      <c r="C116" s="112"/>
      <c r="D116" s="89"/>
      <c r="E116" s="107"/>
      <c r="F116" s="82"/>
      <c r="G116" s="63" t="s">
        <v>123</v>
      </c>
      <c r="H116" s="19"/>
      <c r="I116" s="19"/>
      <c r="J116" s="19">
        <v>1</v>
      </c>
      <c r="K116" s="82"/>
      <c r="L116" s="82"/>
      <c r="M116" s="82"/>
      <c r="N116" s="82"/>
      <c r="O116" s="82"/>
      <c r="Q116" s="17"/>
    </row>
    <row r="117" spans="1:17" s="69" customFormat="1" ht="12.75">
      <c r="A117" s="59">
        <v>112</v>
      </c>
      <c r="B117" s="106"/>
      <c r="C117" s="112"/>
      <c r="D117" s="89"/>
      <c r="E117" s="107"/>
      <c r="F117" s="83"/>
      <c r="G117" s="63" t="s">
        <v>194</v>
      </c>
      <c r="H117" s="19"/>
      <c r="I117" s="19"/>
      <c r="J117" s="19">
        <v>1</v>
      </c>
      <c r="K117" s="83"/>
      <c r="L117" s="82"/>
      <c r="M117" s="83"/>
      <c r="N117" s="82"/>
      <c r="O117" s="82"/>
      <c r="Q117" s="17"/>
    </row>
    <row r="118" spans="1:17" s="69" customFormat="1" ht="12.75">
      <c r="A118" s="59">
        <v>113</v>
      </c>
      <c r="B118" s="106"/>
      <c r="C118" s="78" t="s">
        <v>5</v>
      </c>
      <c r="D118" s="106" t="s">
        <v>17</v>
      </c>
      <c r="E118" s="107">
        <v>3</v>
      </c>
      <c r="F118" s="79"/>
      <c r="G118" s="16" t="s">
        <v>135</v>
      </c>
      <c r="H118" s="59"/>
      <c r="I118" s="59"/>
      <c r="J118" s="59">
        <v>6</v>
      </c>
      <c r="K118" s="79">
        <v>2</v>
      </c>
      <c r="L118" s="79">
        <f>((H118+I118)*J118+(H119+I119)*J119)*K118</f>
        <v>0</v>
      </c>
      <c r="M118" s="79">
        <v>2</v>
      </c>
      <c r="N118" s="79">
        <f>E118*F118*M118</f>
        <v>0</v>
      </c>
      <c r="O118" s="79">
        <f>L118+N118</f>
        <v>0</v>
      </c>
      <c r="Q118" s="17"/>
    </row>
    <row r="119" spans="1:17" s="69" customFormat="1" ht="12.75">
      <c r="A119" s="59">
        <v>114</v>
      </c>
      <c r="B119" s="106"/>
      <c r="C119" s="78"/>
      <c r="D119" s="106"/>
      <c r="E119" s="107"/>
      <c r="F119" s="80"/>
      <c r="G119" s="16" t="s">
        <v>136</v>
      </c>
      <c r="H119" s="59"/>
      <c r="I119" s="59"/>
      <c r="J119" s="59">
        <v>6</v>
      </c>
      <c r="K119" s="80"/>
      <c r="L119" s="80"/>
      <c r="M119" s="80"/>
      <c r="N119" s="80"/>
      <c r="O119" s="80"/>
      <c r="Q119" s="17"/>
    </row>
    <row r="120" spans="1:17" s="69" customFormat="1" ht="12.75">
      <c r="A120" s="59">
        <v>115</v>
      </c>
      <c r="B120" s="106"/>
      <c r="C120" s="89" t="s">
        <v>388</v>
      </c>
      <c r="D120" s="89" t="s">
        <v>389</v>
      </c>
      <c r="E120" s="89">
        <v>2</v>
      </c>
      <c r="F120" s="89"/>
      <c r="G120" s="86" t="s">
        <v>390</v>
      </c>
      <c r="H120" s="86"/>
      <c r="I120" s="86"/>
      <c r="J120" s="86" t="s">
        <v>405</v>
      </c>
      <c r="K120" s="89">
        <v>1</v>
      </c>
      <c r="L120" s="93" t="s">
        <v>405</v>
      </c>
      <c r="M120" s="89">
        <v>1</v>
      </c>
      <c r="N120" s="81">
        <f>E120*F120*M120</f>
        <v>0</v>
      </c>
      <c r="O120" s="81">
        <f>N120</f>
        <v>0</v>
      </c>
      <c r="Q120" s="17"/>
    </row>
    <row r="121" spans="1:17" s="69" customFormat="1" ht="12.75">
      <c r="A121" s="59">
        <v>116</v>
      </c>
      <c r="B121" s="106"/>
      <c r="C121" s="89"/>
      <c r="D121" s="89"/>
      <c r="E121" s="89"/>
      <c r="F121" s="89"/>
      <c r="G121" s="87"/>
      <c r="H121" s="87"/>
      <c r="I121" s="87"/>
      <c r="J121" s="87"/>
      <c r="K121" s="89"/>
      <c r="L121" s="80"/>
      <c r="M121" s="89"/>
      <c r="N121" s="80"/>
      <c r="O121" s="80"/>
      <c r="Q121" s="17"/>
    </row>
    <row r="122" spans="1:17" s="69" customFormat="1" ht="12.75">
      <c r="A122" s="59">
        <v>117</v>
      </c>
      <c r="B122" s="106"/>
      <c r="C122" s="86" t="s">
        <v>391</v>
      </c>
      <c r="D122" s="86" t="s">
        <v>392</v>
      </c>
      <c r="E122" s="94">
        <v>2</v>
      </c>
      <c r="F122" s="94"/>
      <c r="G122" s="71" t="s">
        <v>393</v>
      </c>
      <c r="H122" s="59"/>
      <c r="I122" s="59"/>
      <c r="J122" s="59">
        <v>1</v>
      </c>
      <c r="K122" s="79">
        <v>1</v>
      </c>
      <c r="L122" s="79">
        <f>((H122+I122)*J122+(H123+I123)*J123)*K122</f>
        <v>0</v>
      </c>
      <c r="M122" s="79">
        <v>1</v>
      </c>
      <c r="N122" s="79">
        <f>E122*F122*M122</f>
        <v>0</v>
      </c>
      <c r="O122" s="79">
        <f>L122+N122</f>
        <v>0</v>
      </c>
      <c r="Q122" s="17"/>
    </row>
    <row r="123" spans="1:17" s="69" customFormat="1" ht="12.75">
      <c r="A123" s="59">
        <v>118</v>
      </c>
      <c r="B123" s="106"/>
      <c r="C123" s="87"/>
      <c r="D123" s="87"/>
      <c r="E123" s="96"/>
      <c r="F123" s="96"/>
      <c r="G123" s="71" t="s">
        <v>394</v>
      </c>
      <c r="H123" s="59"/>
      <c r="I123" s="59"/>
      <c r="J123" s="59">
        <v>1</v>
      </c>
      <c r="K123" s="80"/>
      <c r="L123" s="80"/>
      <c r="M123" s="80"/>
      <c r="N123" s="80"/>
      <c r="O123" s="80"/>
      <c r="Q123" s="17"/>
    </row>
    <row r="124" spans="1:17" s="69" customFormat="1" ht="12.75">
      <c r="A124" s="59">
        <v>119</v>
      </c>
      <c r="B124" s="106"/>
      <c r="C124" s="86" t="s">
        <v>395</v>
      </c>
      <c r="D124" s="89" t="s">
        <v>396</v>
      </c>
      <c r="E124" s="89">
        <v>1</v>
      </c>
      <c r="F124" s="89"/>
      <c r="G124" s="62" t="s">
        <v>397</v>
      </c>
      <c r="H124" s="59"/>
      <c r="I124" s="59"/>
      <c r="J124" s="59">
        <v>1</v>
      </c>
      <c r="K124" s="79">
        <v>1</v>
      </c>
      <c r="L124" s="79">
        <f>((H124+I124)*J124+(H125+I125)*J125)*K124</f>
        <v>0</v>
      </c>
      <c r="M124" s="79">
        <v>1</v>
      </c>
      <c r="N124" s="81">
        <f>E124*F124*M124</f>
        <v>0</v>
      </c>
      <c r="O124" s="79">
        <f>L124+N124</f>
        <v>0</v>
      </c>
      <c r="Q124" s="17"/>
    </row>
    <row r="125" spans="1:17" s="69" customFormat="1" ht="12.75">
      <c r="A125" s="59">
        <v>120</v>
      </c>
      <c r="B125" s="106"/>
      <c r="C125" s="87"/>
      <c r="D125" s="89"/>
      <c r="E125" s="89"/>
      <c r="F125" s="89"/>
      <c r="G125" s="62" t="s">
        <v>398</v>
      </c>
      <c r="H125" s="59"/>
      <c r="I125" s="59"/>
      <c r="J125" s="59">
        <v>1</v>
      </c>
      <c r="K125" s="80"/>
      <c r="L125" s="80"/>
      <c r="M125" s="80"/>
      <c r="N125" s="80"/>
      <c r="O125" s="80"/>
      <c r="Q125" s="17"/>
    </row>
    <row r="126" spans="1:17" s="69" customFormat="1" ht="12.75">
      <c r="A126" s="59">
        <v>121</v>
      </c>
      <c r="B126" s="106"/>
      <c r="C126" s="86" t="s">
        <v>395</v>
      </c>
      <c r="D126" s="106" t="s">
        <v>399</v>
      </c>
      <c r="E126" s="89">
        <v>1</v>
      </c>
      <c r="F126" s="89"/>
      <c r="G126" s="58" t="s">
        <v>397</v>
      </c>
      <c r="H126" s="59"/>
      <c r="I126" s="59"/>
      <c r="J126" s="59">
        <v>6</v>
      </c>
      <c r="K126" s="89">
        <v>1</v>
      </c>
      <c r="L126" s="81">
        <f>((H126+I126)*J126+(H127+I127)*J127)*K126</f>
        <v>0</v>
      </c>
      <c r="M126" s="89">
        <v>1</v>
      </c>
      <c r="N126" s="81">
        <f>E126*F126*M126</f>
        <v>0</v>
      </c>
      <c r="O126" s="79">
        <f>L126+N126</f>
        <v>0</v>
      </c>
      <c r="Q126" s="17"/>
    </row>
    <row r="127" spans="1:17" s="69" customFormat="1" ht="12.75">
      <c r="A127" s="59">
        <v>122</v>
      </c>
      <c r="B127" s="106"/>
      <c r="C127" s="87"/>
      <c r="D127" s="106"/>
      <c r="E127" s="89"/>
      <c r="F127" s="89"/>
      <c r="G127" s="58" t="s">
        <v>398</v>
      </c>
      <c r="H127" s="59"/>
      <c r="I127" s="59"/>
      <c r="J127" s="59">
        <v>6</v>
      </c>
      <c r="K127" s="89"/>
      <c r="L127" s="80"/>
      <c r="M127" s="89"/>
      <c r="N127" s="80"/>
      <c r="O127" s="80"/>
      <c r="Q127" s="17"/>
    </row>
    <row r="128" spans="1:15" s="17" customFormat="1" ht="12.75" customHeight="1">
      <c r="A128" s="59">
        <v>123</v>
      </c>
      <c r="B128" s="106" t="s">
        <v>371</v>
      </c>
      <c r="C128" s="111" t="s">
        <v>372</v>
      </c>
      <c r="D128" s="106" t="s">
        <v>373</v>
      </c>
      <c r="E128" s="107">
        <v>1</v>
      </c>
      <c r="F128" s="79"/>
      <c r="G128" s="16" t="s">
        <v>374</v>
      </c>
      <c r="H128" s="55"/>
      <c r="I128" s="55"/>
      <c r="J128" s="94">
        <v>1</v>
      </c>
      <c r="K128" s="81">
        <v>1</v>
      </c>
      <c r="L128" s="81">
        <f>SUM(H128:I131)*J128*K128</f>
        <v>0</v>
      </c>
      <c r="M128" s="81">
        <v>1</v>
      </c>
      <c r="N128" s="81">
        <f>E128*F128*M128</f>
        <v>0</v>
      </c>
      <c r="O128" s="81">
        <f>L128+N128</f>
        <v>0</v>
      </c>
    </row>
    <row r="129" spans="1:15" s="17" customFormat="1" ht="12.75">
      <c r="A129" s="59">
        <v>124</v>
      </c>
      <c r="B129" s="106"/>
      <c r="C129" s="105"/>
      <c r="D129" s="106"/>
      <c r="E129" s="107"/>
      <c r="F129" s="97"/>
      <c r="G129" s="16" t="s">
        <v>375</v>
      </c>
      <c r="H129" s="59"/>
      <c r="I129" s="59"/>
      <c r="J129" s="95"/>
      <c r="K129" s="82"/>
      <c r="L129" s="82"/>
      <c r="M129" s="82"/>
      <c r="N129" s="82"/>
      <c r="O129" s="82"/>
    </row>
    <row r="130" spans="1:15" s="17" customFormat="1" ht="12.75">
      <c r="A130" s="59">
        <v>125</v>
      </c>
      <c r="B130" s="106"/>
      <c r="C130" s="105"/>
      <c r="D130" s="106"/>
      <c r="E130" s="107"/>
      <c r="F130" s="97"/>
      <c r="G130" s="16" t="s">
        <v>376</v>
      </c>
      <c r="H130" s="59"/>
      <c r="I130" s="59"/>
      <c r="J130" s="95"/>
      <c r="K130" s="82"/>
      <c r="L130" s="82"/>
      <c r="M130" s="82"/>
      <c r="N130" s="82"/>
      <c r="O130" s="82"/>
    </row>
    <row r="131" spans="1:15" s="17" customFormat="1" ht="12.75">
      <c r="A131" s="59">
        <v>126</v>
      </c>
      <c r="B131" s="106"/>
      <c r="C131" s="105"/>
      <c r="D131" s="106"/>
      <c r="E131" s="107"/>
      <c r="F131" s="80"/>
      <c r="G131" s="16" t="s">
        <v>377</v>
      </c>
      <c r="H131" s="59"/>
      <c r="I131" s="59"/>
      <c r="J131" s="96"/>
      <c r="K131" s="83"/>
      <c r="L131" s="83"/>
      <c r="M131" s="83"/>
      <c r="N131" s="83"/>
      <c r="O131" s="83"/>
    </row>
    <row r="132" spans="1:17" s="69" customFormat="1" ht="12.75" customHeight="1">
      <c r="A132" s="59">
        <v>127</v>
      </c>
      <c r="B132" s="108" t="s">
        <v>196</v>
      </c>
      <c r="C132" s="79" t="s">
        <v>5</v>
      </c>
      <c r="D132" s="108" t="s">
        <v>197</v>
      </c>
      <c r="E132" s="94">
        <v>1</v>
      </c>
      <c r="F132" s="79"/>
      <c r="G132" s="16" t="s">
        <v>137</v>
      </c>
      <c r="H132" s="59"/>
      <c r="I132" s="59"/>
      <c r="J132" s="59">
        <v>1</v>
      </c>
      <c r="K132" s="79">
        <v>1</v>
      </c>
      <c r="L132" s="79">
        <f>((H132+I132)*J132+(H133+I133)*J133)*K132</f>
        <v>0</v>
      </c>
      <c r="M132" s="79">
        <v>1</v>
      </c>
      <c r="N132" s="79">
        <f>E132*F132*M132</f>
        <v>0</v>
      </c>
      <c r="O132" s="79">
        <f>L132+N132</f>
        <v>0</v>
      </c>
      <c r="Q132" s="17"/>
    </row>
    <row r="133" spans="1:17" s="69" customFormat="1" ht="12.75">
      <c r="A133" s="59">
        <v>128</v>
      </c>
      <c r="B133" s="109"/>
      <c r="C133" s="80"/>
      <c r="D133" s="109"/>
      <c r="E133" s="96"/>
      <c r="F133" s="80"/>
      <c r="G133" s="16" t="s">
        <v>138</v>
      </c>
      <c r="H133" s="59"/>
      <c r="I133" s="59"/>
      <c r="J133" s="59">
        <v>1</v>
      </c>
      <c r="K133" s="80"/>
      <c r="L133" s="80"/>
      <c r="M133" s="80"/>
      <c r="N133" s="80"/>
      <c r="O133" s="80"/>
      <c r="Q133" s="17"/>
    </row>
    <row r="134" spans="1:17" s="69" customFormat="1" ht="12.75">
      <c r="A134" s="59">
        <v>129</v>
      </c>
      <c r="B134" s="106" t="s">
        <v>18</v>
      </c>
      <c r="C134" s="110" t="s">
        <v>19</v>
      </c>
      <c r="D134" s="108" t="s">
        <v>20</v>
      </c>
      <c r="E134" s="94">
        <v>1</v>
      </c>
      <c r="F134" s="79"/>
      <c r="G134" s="16" t="s">
        <v>139</v>
      </c>
      <c r="H134" s="59"/>
      <c r="I134" s="59"/>
      <c r="J134" s="59">
        <v>2</v>
      </c>
      <c r="K134" s="79">
        <v>2</v>
      </c>
      <c r="L134" s="79">
        <f>((H134+I134)*J134+(H135+I135)*J135)*K134</f>
        <v>0</v>
      </c>
      <c r="M134" s="79">
        <v>2</v>
      </c>
      <c r="N134" s="79">
        <f>E134*F134*M134</f>
        <v>0</v>
      </c>
      <c r="O134" s="79">
        <f>L134+N134</f>
        <v>0</v>
      </c>
      <c r="Q134" s="17"/>
    </row>
    <row r="135" spans="1:17" s="69" customFormat="1" ht="12.75">
      <c r="A135" s="59">
        <v>130</v>
      </c>
      <c r="B135" s="106"/>
      <c r="C135" s="111"/>
      <c r="D135" s="109"/>
      <c r="E135" s="96"/>
      <c r="F135" s="80"/>
      <c r="G135" s="16" t="s">
        <v>198</v>
      </c>
      <c r="H135" s="59"/>
      <c r="I135" s="59"/>
      <c r="J135" s="59">
        <v>2</v>
      </c>
      <c r="K135" s="80"/>
      <c r="L135" s="80"/>
      <c r="M135" s="80"/>
      <c r="N135" s="80"/>
      <c r="O135" s="80"/>
      <c r="Q135" s="17"/>
    </row>
    <row r="136" spans="1:17" s="69" customFormat="1" ht="12.75">
      <c r="A136" s="59">
        <v>131</v>
      </c>
      <c r="B136" s="106"/>
      <c r="C136" s="78" t="s">
        <v>21</v>
      </c>
      <c r="D136" s="106" t="s">
        <v>61</v>
      </c>
      <c r="E136" s="107">
        <v>1</v>
      </c>
      <c r="F136" s="79"/>
      <c r="G136" s="16" t="s">
        <v>199</v>
      </c>
      <c r="H136" s="59"/>
      <c r="I136" s="59"/>
      <c r="J136" s="59">
        <v>1</v>
      </c>
      <c r="K136" s="78">
        <v>2</v>
      </c>
      <c r="L136" s="78">
        <f>((H136+I136)*J136+(H137+I137)*J137+(H138+I138)*J138)*K136</f>
        <v>0</v>
      </c>
      <c r="M136" s="78">
        <v>2</v>
      </c>
      <c r="N136" s="78">
        <f>E136*F136*M136</f>
        <v>0</v>
      </c>
      <c r="O136" s="78">
        <f>L136+N136</f>
        <v>0</v>
      </c>
      <c r="Q136" s="17"/>
    </row>
    <row r="137" spans="1:17" s="69" customFormat="1" ht="12.75">
      <c r="A137" s="59">
        <v>132</v>
      </c>
      <c r="B137" s="106"/>
      <c r="C137" s="78"/>
      <c r="D137" s="106"/>
      <c r="E137" s="107"/>
      <c r="F137" s="97"/>
      <c r="G137" s="16" t="s">
        <v>139</v>
      </c>
      <c r="H137" s="59"/>
      <c r="I137" s="59"/>
      <c r="J137" s="59">
        <v>2</v>
      </c>
      <c r="K137" s="78"/>
      <c r="L137" s="78"/>
      <c r="M137" s="78"/>
      <c r="N137" s="78"/>
      <c r="O137" s="78"/>
      <c r="Q137" s="17"/>
    </row>
    <row r="138" spans="1:17" s="69" customFormat="1" ht="12.75">
      <c r="A138" s="59">
        <v>133</v>
      </c>
      <c r="B138" s="106"/>
      <c r="C138" s="78"/>
      <c r="D138" s="106"/>
      <c r="E138" s="107"/>
      <c r="F138" s="80"/>
      <c r="G138" s="16" t="s">
        <v>199</v>
      </c>
      <c r="H138" s="59"/>
      <c r="I138" s="59"/>
      <c r="J138" s="59">
        <v>2</v>
      </c>
      <c r="K138" s="78"/>
      <c r="L138" s="78"/>
      <c r="M138" s="78"/>
      <c r="N138" s="78"/>
      <c r="O138" s="78"/>
      <c r="Q138" s="17"/>
    </row>
    <row r="139" spans="1:17" s="69" customFormat="1" ht="12.75">
      <c r="A139" s="59">
        <v>134</v>
      </c>
      <c r="B139" s="106"/>
      <c r="C139" s="61" t="s">
        <v>22</v>
      </c>
      <c r="D139" s="58" t="s">
        <v>62</v>
      </c>
      <c r="E139" s="59">
        <v>1</v>
      </c>
      <c r="F139" s="61"/>
      <c r="G139" s="63" t="s">
        <v>140</v>
      </c>
      <c r="H139" s="59"/>
      <c r="I139" s="59"/>
      <c r="J139" s="59">
        <v>1</v>
      </c>
      <c r="K139" s="61">
        <v>2</v>
      </c>
      <c r="L139" s="61">
        <f>(H139+I139)*J139*K139</f>
        <v>0</v>
      </c>
      <c r="M139" s="61">
        <v>2</v>
      </c>
      <c r="N139" s="61">
        <f>E139*F139*M139</f>
        <v>0</v>
      </c>
      <c r="O139" s="61">
        <f>L139+N139</f>
        <v>0</v>
      </c>
      <c r="Q139" s="17"/>
    </row>
    <row r="140" spans="1:17" s="69" customFormat="1" ht="12.75">
      <c r="A140" s="59">
        <v>135</v>
      </c>
      <c r="B140" s="106"/>
      <c r="C140" s="78" t="s">
        <v>23</v>
      </c>
      <c r="D140" s="106" t="s">
        <v>63</v>
      </c>
      <c r="E140" s="107">
        <v>1</v>
      </c>
      <c r="F140" s="79"/>
      <c r="G140" s="16" t="s">
        <v>200</v>
      </c>
      <c r="H140" s="59"/>
      <c r="I140" s="59"/>
      <c r="J140" s="59">
        <v>2</v>
      </c>
      <c r="K140" s="79">
        <v>2</v>
      </c>
      <c r="L140" s="79">
        <f>((H140+I140)*J140+(H141+I141)*J141)*K140</f>
        <v>0</v>
      </c>
      <c r="M140" s="79">
        <v>2</v>
      </c>
      <c r="N140" s="79">
        <f>E140*F140*M140</f>
        <v>0</v>
      </c>
      <c r="O140" s="79">
        <f>L140+N140</f>
        <v>0</v>
      </c>
      <c r="Q140" s="17"/>
    </row>
    <row r="141" spans="1:17" s="69" customFormat="1" ht="12.75">
      <c r="A141" s="59">
        <v>136</v>
      </c>
      <c r="B141" s="106"/>
      <c r="C141" s="78"/>
      <c r="D141" s="106"/>
      <c r="E141" s="107"/>
      <c r="F141" s="80"/>
      <c r="G141" s="16" t="s">
        <v>198</v>
      </c>
      <c r="H141" s="59"/>
      <c r="I141" s="59"/>
      <c r="J141" s="59">
        <v>2</v>
      </c>
      <c r="K141" s="80"/>
      <c r="L141" s="80"/>
      <c r="M141" s="80"/>
      <c r="N141" s="80"/>
      <c r="O141" s="80"/>
      <c r="Q141" s="17"/>
    </row>
    <row r="142" spans="1:17" s="69" customFormat="1" ht="12.75">
      <c r="A142" s="59">
        <v>137</v>
      </c>
      <c r="B142" s="106"/>
      <c r="C142" s="105" t="s">
        <v>24</v>
      </c>
      <c r="D142" s="106" t="s">
        <v>25</v>
      </c>
      <c r="E142" s="107">
        <v>1</v>
      </c>
      <c r="F142" s="79"/>
      <c r="G142" s="16" t="s">
        <v>200</v>
      </c>
      <c r="H142" s="59"/>
      <c r="I142" s="59"/>
      <c r="J142" s="59">
        <v>2</v>
      </c>
      <c r="K142" s="79">
        <v>2</v>
      </c>
      <c r="L142" s="79">
        <f>((H142+I142)*J142+(H143+I143)*J143)*K142</f>
        <v>0</v>
      </c>
      <c r="M142" s="79">
        <v>2</v>
      </c>
      <c r="N142" s="79">
        <f>E142*F142*M142</f>
        <v>0</v>
      </c>
      <c r="O142" s="79">
        <f>L142+N142</f>
        <v>0</v>
      </c>
      <c r="Q142" s="17"/>
    </row>
    <row r="143" spans="1:17" s="69" customFormat="1" ht="12.75">
      <c r="A143" s="59">
        <v>138</v>
      </c>
      <c r="B143" s="106"/>
      <c r="C143" s="105"/>
      <c r="D143" s="106"/>
      <c r="E143" s="107"/>
      <c r="F143" s="80"/>
      <c r="G143" s="16" t="s">
        <v>198</v>
      </c>
      <c r="H143" s="59"/>
      <c r="I143" s="59"/>
      <c r="J143" s="59">
        <v>1</v>
      </c>
      <c r="K143" s="80"/>
      <c r="L143" s="80"/>
      <c r="M143" s="80"/>
      <c r="N143" s="80"/>
      <c r="O143" s="80"/>
      <c r="Q143" s="17"/>
    </row>
    <row r="144" spans="1:17" s="69" customFormat="1" ht="12.75">
      <c r="A144" s="59">
        <v>139</v>
      </c>
      <c r="B144" s="106"/>
      <c r="C144" s="105"/>
      <c r="D144" s="106" t="s">
        <v>26</v>
      </c>
      <c r="E144" s="107">
        <v>1</v>
      </c>
      <c r="F144" s="79"/>
      <c r="G144" s="16" t="s">
        <v>201</v>
      </c>
      <c r="H144" s="59"/>
      <c r="I144" s="59"/>
      <c r="J144" s="59">
        <v>1</v>
      </c>
      <c r="K144" s="79">
        <v>2</v>
      </c>
      <c r="L144" s="79">
        <f>((H144+I144)*J144+(H145+I145)*J145)*K144</f>
        <v>0</v>
      </c>
      <c r="M144" s="79">
        <v>2</v>
      </c>
      <c r="N144" s="79">
        <f>E144*F144*M144</f>
        <v>0</v>
      </c>
      <c r="O144" s="79">
        <f>L144+N144</f>
        <v>0</v>
      </c>
      <c r="Q144" s="17"/>
    </row>
    <row r="145" spans="1:17" s="69" customFormat="1" ht="12.75">
      <c r="A145" s="59">
        <v>140</v>
      </c>
      <c r="B145" s="106"/>
      <c r="C145" s="105"/>
      <c r="D145" s="106"/>
      <c r="E145" s="107"/>
      <c r="F145" s="80"/>
      <c r="G145" s="16" t="s">
        <v>202</v>
      </c>
      <c r="H145" s="59"/>
      <c r="I145" s="59"/>
      <c r="J145" s="59">
        <v>4</v>
      </c>
      <c r="K145" s="80"/>
      <c r="L145" s="80"/>
      <c r="M145" s="80"/>
      <c r="N145" s="80"/>
      <c r="O145" s="80"/>
      <c r="Q145" s="17"/>
    </row>
    <row r="146" spans="1:17" s="69" customFormat="1" ht="12.75">
      <c r="A146" s="59">
        <v>141</v>
      </c>
      <c r="B146" s="106"/>
      <c r="C146" s="105" t="s">
        <v>64</v>
      </c>
      <c r="D146" s="106" t="s">
        <v>27</v>
      </c>
      <c r="E146" s="107">
        <v>1</v>
      </c>
      <c r="F146" s="79"/>
      <c r="G146" s="16" t="s">
        <v>200</v>
      </c>
      <c r="H146" s="59"/>
      <c r="I146" s="59"/>
      <c r="J146" s="59">
        <v>2</v>
      </c>
      <c r="K146" s="79">
        <v>2</v>
      </c>
      <c r="L146" s="79">
        <f>((H146+I146)*J146+(H147+I147)*J147)*K146</f>
        <v>0</v>
      </c>
      <c r="M146" s="79">
        <v>2</v>
      </c>
      <c r="N146" s="79">
        <f>E146*F146*M146</f>
        <v>0</v>
      </c>
      <c r="O146" s="79">
        <f>L146+N146</f>
        <v>0</v>
      </c>
      <c r="Q146" s="17"/>
    </row>
    <row r="147" spans="1:17" s="69" customFormat="1" ht="12.75">
      <c r="A147" s="59">
        <v>142</v>
      </c>
      <c r="B147" s="106"/>
      <c r="C147" s="105"/>
      <c r="D147" s="106"/>
      <c r="E147" s="107"/>
      <c r="F147" s="80"/>
      <c r="G147" s="16" t="s">
        <v>198</v>
      </c>
      <c r="H147" s="61"/>
      <c r="I147" s="61"/>
      <c r="J147" s="61">
        <v>2</v>
      </c>
      <c r="K147" s="80"/>
      <c r="L147" s="80"/>
      <c r="M147" s="80"/>
      <c r="N147" s="80"/>
      <c r="O147" s="80"/>
      <c r="Q147" s="17"/>
    </row>
    <row r="148" spans="1:15" s="17" customFormat="1" ht="15.75" customHeight="1">
      <c r="A148" s="131"/>
      <c r="B148" s="131"/>
      <c r="C148" s="131"/>
      <c r="D148" s="131"/>
      <c r="E148" s="131"/>
      <c r="F148" s="131"/>
      <c r="G148" s="131"/>
      <c r="H148" s="131" t="s">
        <v>316</v>
      </c>
      <c r="I148" s="131"/>
      <c r="J148" s="131"/>
      <c r="K148" s="131"/>
      <c r="L148" s="131"/>
      <c r="M148" s="131"/>
      <c r="N148" s="131"/>
      <c r="O148" s="51">
        <f>SUM(O6:O146)</f>
        <v>0</v>
      </c>
    </row>
    <row r="149" spans="1:15" s="17" customFormat="1" ht="15.75" customHeight="1">
      <c r="A149" s="121"/>
      <c r="B149" s="122"/>
      <c r="C149" s="122"/>
      <c r="D149" s="122"/>
      <c r="E149" s="122"/>
      <c r="F149" s="122"/>
      <c r="G149" s="122"/>
      <c r="H149" s="122"/>
      <c r="I149" s="122"/>
      <c r="J149" s="122"/>
      <c r="K149" s="122"/>
      <c r="L149" s="122"/>
      <c r="M149" s="122"/>
      <c r="N149" s="122"/>
      <c r="O149" s="123"/>
    </row>
    <row r="150" spans="1:8" s="4" customFormat="1" ht="76.5">
      <c r="A150" s="41" t="s">
        <v>35</v>
      </c>
      <c r="B150" s="109" t="s">
        <v>0</v>
      </c>
      <c r="C150" s="109"/>
      <c r="D150" s="42" t="s">
        <v>327</v>
      </c>
      <c r="E150" s="43" t="s">
        <v>34</v>
      </c>
      <c r="F150" s="43" t="s">
        <v>368</v>
      </c>
      <c r="G150" s="43" t="s">
        <v>361</v>
      </c>
      <c r="H150" s="43" t="s">
        <v>363</v>
      </c>
    </row>
    <row r="151" spans="1:8" s="4" customFormat="1" ht="15.75">
      <c r="A151" s="127" t="s">
        <v>65</v>
      </c>
      <c r="B151" s="127"/>
      <c r="C151" s="127"/>
      <c r="D151" s="127"/>
      <c r="E151" s="127"/>
      <c r="F151" s="127"/>
      <c r="G151" s="127"/>
      <c r="H151" s="127"/>
    </row>
    <row r="152" spans="1:8" s="69" customFormat="1" ht="25.5">
      <c r="A152" s="62">
        <v>1</v>
      </c>
      <c r="B152" s="88" t="s">
        <v>203</v>
      </c>
      <c r="C152" s="10" t="s">
        <v>204</v>
      </c>
      <c r="D152" s="65" t="s">
        <v>205</v>
      </c>
      <c r="E152" s="61">
        <v>1</v>
      </c>
      <c r="F152" s="60"/>
      <c r="G152" s="61">
        <v>1</v>
      </c>
      <c r="H152" s="37">
        <f>E152*F152*G152</f>
        <v>0</v>
      </c>
    </row>
    <row r="153" spans="1:8" s="69" customFormat="1" ht="25.5">
      <c r="A153" s="62">
        <v>2</v>
      </c>
      <c r="B153" s="88"/>
      <c r="C153" s="10" t="s">
        <v>206</v>
      </c>
      <c r="D153" s="65" t="s">
        <v>205</v>
      </c>
      <c r="E153" s="61">
        <v>1</v>
      </c>
      <c r="F153" s="60"/>
      <c r="G153" s="61">
        <v>1</v>
      </c>
      <c r="H153" s="37">
        <f aca="true" t="shared" si="0" ref="H153:H215">E153*F153*G153</f>
        <v>0</v>
      </c>
    </row>
    <row r="154" spans="1:8" s="69" customFormat="1" ht="51">
      <c r="A154" s="62">
        <v>3</v>
      </c>
      <c r="B154" s="88"/>
      <c r="C154" s="10" t="s">
        <v>207</v>
      </c>
      <c r="D154" s="65" t="s">
        <v>208</v>
      </c>
      <c r="E154" s="61">
        <v>1</v>
      </c>
      <c r="F154" s="60"/>
      <c r="G154" s="61">
        <v>1</v>
      </c>
      <c r="H154" s="37">
        <f t="shared" si="0"/>
        <v>0</v>
      </c>
    </row>
    <row r="155" spans="1:8" s="69" customFormat="1" ht="25.5">
      <c r="A155" s="62">
        <v>4</v>
      </c>
      <c r="B155" s="88"/>
      <c r="C155" s="10" t="s">
        <v>209</v>
      </c>
      <c r="D155" s="65" t="s">
        <v>205</v>
      </c>
      <c r="E155" s="61">
        <v>1</v>
      </c>
      <c r="F155" s="60"/>
      <c r="G155" s="61">
        <v>1</v>
      </c>
      <c r="H155" s="37">
        <f t="shared" si="0"/>
        <v>0</v>
      </c>
    </row>
    <row r="156" spans="1:8" s="69" customFormat="1" ht="25.5">
      <c r="A156" s="62">
        <v>5</v>
      </c>
      <c r="B156" s="88"/>
      <c r="C156" s="10" t="s">
        <v>210</v>
      </c>
      <c r="D156" s="65" t="s">
        <v>205</v>
      </c>
      <c r="E156" s="61">
        <v>1</v>
      </c>
      <c r="F156" s="60"/>
      <c r="G156" s="61">
        <v>1</v>
      </c>
      <c r="H156" s="37">
        <f t="shared" si="0"/>
        <v>0</v>
      </c>
    </row>
    <row r="157" spans="1:8" s="69" customFormat="1" ht="38.25">
      <c r="A157" s="62">
        <v>6</v>
      </c>
      <c r="B157" s="88"/>
      <c r="C157" s="10" t="s">
        <v>211</v>
      </c>
      <c r="D157" s="12" t="s">
        <v>212</v>
      </c>
      <c r="E157" s="61">
        <v>1</v>
      </c>
      <c r="F157" s="60"/>
      <c r="G157" s="61">
        <v>1</v>
      </c>
      <c r="H157" s="37">
        <f t="shared" si="0"/>
        <v>0</v>
      </c>
    </row>
    <row r="158" spans="1:8" s="69" customFormat="1" ht="25.5">
      <c r="A158" s="62">
        <v>7</v>
      </c>
      <c r="B158" s="88"/>
      <c r="C158" s="10" t="s">
        <v>213</v>
      </c>
      <c r="D158" s="65" t="s">
        <v>205</v>
      </c>
      <c r="E158" s="61">
        <v>1</v>
      </c>
      <c r="F158" s="60"/>
      <c r="G158" s="61">
        <v>1</v>
      </c>
      <c r="H158" s="37">
        <f t="shared" si="0"/>
        <v>0</v>
      </c>
    </row>
    <row r="159" spans="1:8" s="69" customFormat="1" ht="25.5">
      <c r="A159" s="62">
        <v>8</v>
      </c>
      <c r="B159" s="88"/>
      <c r="C159" s="10" t="s">
        <v>214</v>
      </c>
      <c r="D159" s="65" t="s">
        <v>205</v>
      </c>
      <c r="E159" s="61">
        <v>1</v>
      </c>
      <c r="F159" s="60"/>
      <c r="G159" s="61">
        <v>1</v>
      </c>
      <c r="H159" s="37">
        <f t="shared" si="0"/>
        <v>0</v>
      </c>
    </row>
    <row r="160" spans="1:8" s="69" customFormat="1" ht="38.25">
      <c r="A160" s="62">
        <v>9</v>
      </c>
      <c r="B160" s="88"/>
      <c r="C160" s="10" t="s">
        <v>215</v>
      </c>
      <c r="D160" s="12" t="s">
        <v>216</v>
      </c>
      <c r="E160" s="61">
        <v>1</v>
      </c>
      <c r="F160" s="60"/>
      <c r="G160" s="61">
        <v>1</v>
      </c>
      <c r="H160" s="37">
        <f t="shared" si="0"/>
        <v>0</v>
      </c>
    </row>
    <row r="161" spans="1:8" s="69" customFormat="1" ht="25.5">
      <c r="A161" s="62">
        <v>10</v>
      </c>
      <c r="B161" s="88"/>
      <c r="C161" s="10" t="s">
        <v>217</v>
      </c>
      <c r="D161" s="65" t="s">
        <v>205</v>
      </c>
      <c r="E161" s="61">
        <v>1</v>
      </c>
      <c r="F161" s="60"/>
      <c r="G161" s="61">
        <v>1</v>
      </c>
      <c r="H161" s="37">
        <f t="shared" si="0"/>
        <v>0</v>
      </c>
    </row>
    <row r="162" spans="1:8" s="69" customFormat="1" ht="12.75">
      <c r="A162" s="62">
        <v>11</v>
      </c>
      <c r="B162" s="88"/>
      <c r="C162" s="10" t="s">
        <v>218</v>
      </c>
      <c r="D162" s="65" t="s">
        <v>205</v>
      </c>
      <c r="E162" s="61">
        <v>1</v>
      </c>
      <c r="F162" s="60"/>
      <c r="G162" s="61">
        <v>1</v>
      </c>
      <c r="H162" s="37">
        <f t="shared" si="0"/>
        <v>0</v>
      </c>
    </row>
    <row r="163" spans="1:8" s="69" customFormat="1" ht="12.75">
      <c r="A163" s="62">
        <v>12</v>
      </c>
      <c r="B163" s="88"/>
      <c r="C163" s="10" t="s">
        <v>219</v>
      </c>
      <c r="D163" s="65" t="s">
        <v>205</v>
      </c>
      <c r="E163" s="61">
        <v>1</v>
      </c>
      <c r="F163" s="60"/>
      <c r="G163" s="61">
        <v>1</v>
      </c>
      <c r="H163" s="37">
        <f t="shared" si="0"/>
        <v>0</v>
      </c>
    </row>
    <row r="164" spans="1:8" s="69" customFormat="1" ht="38.25">
      <c r="A164" s="62">
        <v>13</v>
      </c>
      <c r="B164" s="78" t="s">
        <v>93</v>
      </c>
      <c r="C164" s="10" t="s">
        <v>220</v>
      </c>
      <c r="D164" s="65" t="s">
        <v>221</v>
      </c>
      <c r="E164" s="61">
        <v>1</v>
      </c>
      <c r="F164" s="60"/>
      <c r="G164" s="61">
        <v>1</v>
      </c>
      <c r="H164" s="37">
        <f t="shared" si="0"/>
        <v>0</v>
      </c>
    </row>
    <row r="165" spans="1:8" s="69" customFormat="1" ht="25.5">
      <c r="A165" s="62">
        <v>14</v>
      </c>
      <c r="B165" s="78"/>
      <c r="C165" s="10" t="s">
        <v>222</v>
      </c>
      <c r="D165" s="65" t="s">
        <v>223</v>
      </c>
      <c r="E165" s="61">
        <v>1</v>
      </c>
      <c r="F165" s="60"/>
      <c r="G165" s="61">
        <v>1</v>
      </c>
      <c r="H165" s="37">
        <f t="shared" si="0"/>
        <v>0</v>
      </c>
    </row>
    <row r="166" spans="1:8" s="69" customFormat="1" ht="38.25">
      <c r="A166" s="62">
        <v>15</v>
      </c>
      <c r="B166" s="78"/>
      <c r="C166" s="10" t="s">
        <v>224</v>
      </c>
      <c r="D166" s="65" t="s">
        <v>225</v>
      </c>
      <c r="E166" s="61">
        <v>1</v>
      </c>
      <c r="F166" s="60"/>
      <c r="G166" s="61">
        <v>1</v>
      </c>
      <c r="H166" s="37">
        <f t="shared" si="0"/>
        <v>0</v>
      </c>
    </row>
    <row r="167" spans="1:8" s="69" customFormat="1" ht="25.5">
      <c r="A167" s="62">
        <v>16</v>
      </c>
      <c r="B167" s="78"/>
      <c r="C167" s="10" t="s">
        <v>226</v>
      </c>
      <c r="D167" s="65" t="s">
        <v>227</v>
      </c>
      <c r="E167" s="61">
        <v>1</v>
      </c>
      <c r="F167" s="60"/>
      <c r="G167" s="61">
        <v>1</v>
      </c>
      <c r="H167" s="37">
        <f t="shared" si="0"/>
        <v>0</v>
      </c>
    </row>
    <row r="168" spans="1:8" s="69" customFormat="1" ht="15" customHeight="1">
      <c r="A168" s="62">
        <v>17</v>
      </c>
      <c r="B168" s="78"/>
      <c r="C168" s="10" t="s">
        <v>228</v>
      </c>
      <c r="D168" s="65" t="s">
        <v>229</v>
      </c>
      <c r="E168" s="61">
        <v>1</v>
      </c>
      <c r="F168" s="60"/>
      <c r="G168" s="61">
        <v>1</v>
      </c>
      <c r="H168" s="37">
        <f t="shared" si="0"/>
        <v>0</v>
      </c>
    </row>
    <row r="169" spans="1:8" s="69" customFormat="1" ht="16.5" customHeight="1">
      <c r="A169" s="62">
        <v>18</v>
      </c>
      <c r="B169" s="78"/>
      <c r="C169" s="10" t="s">
        <v>228</v>
      </c>
      <c r="D169" s="65" t="s">
        <v>230</v>
      </c>
      <c r="E169" s="61">
        <v>1</v>
      </c>
      <c r="F169" s="60"/>
      <c r="G169" s="61">
        <v>1</v>
      </c>
      <c r="H169" s="37">
        <f t="shared" si="0"/>
        <v>0</v>
      </c>
    </row>
    <row r="170" spans="1:8" s="69" customFormat="1" ht="13.5" customHeight="1">
      <c r="A170" s="62">
        <v>19</v>
      </c>
      <c r="B170" s="78"/>
      <c r="C170" s="10" t="s">
        <v>231</v>
      </c>
      <c r="D170" s="65" t="s">
        <v>232</v>
      </c>
      <c r="E170" s="61">
        <v>1</v>
      </c>
      <c r="F170" s="60"/>
      <c r="G170" s="61">
        <v>1</v>
      </c>
      <c r="H170" s="37">
        <f t="shared" si="0"/>
        <v>0</v>
      </c>
    </row>
    <row r="171" spans="1:8" s="69" customFormat="1" ht="25.5">
      <c r="A171" s="62">
        <v>20</v>
      </c>
      <c r="B171" s="78"/>
      <c r="C171" s="13" t="s">
        <v>233</v>
      </c>
      <c r="D171" s="10" t="s">
        <v>234</v>
      </c>
      <c r="E171" s="61">
        <v>1</v>
      </c>
      <c r="F171" s="60"/>
      <c r="G171" s="61">
        <v>1</v>
      </c>
      <c r="H171" s="37">
        <f t="shared" si="0"/>
        <v>0</v>
      </c>
    </row>
    <row r="172" spans="1:8" s="69" customFormat="1" ht="25.5">
      <c r="A172" s="62">
        <v>21</v>
      </c>
      <c r="B172" s="78"/>
      <c r="C172" s="10" t="s">
        <v>235</v>
      </c>
      <c r="D172" s="65" t="s">
        <v>230</v>
      </c>
      <c r="E172" s="61">
        <v>1</v>
      </c>
      <c r="F172" s="60"/>
      <c r="G172" s="61">
        <v>1</v>
      </c>
      <c r="H172" s="37">
        <f t="shared" si="0"/>
        <v>0</v>
      </c>
    </row>
    <row r="173" spans="1:8" s="69" customFormat="1" ht="25.5">
      <c r="A173" s="62">
        <v>22</v>
      </c>
      <c r="B173" s="78"/>
      <c r="C173" s="10" t="s">
        <v>236</v>
      </c>
      <c r="D173" s="65" t="s">
        <v>237</v>
      </c>
      <c r="E173" s="72">
        <v>1</v>
      </c>
      <c r="F173" s="60"/>
      <c r="G173" s="72">
        <v>1</v>
      </c>
      <c r="H173" s="37">
        <f t="shared" si="0"/>
        <v>0</v>
      </c>
    </row>
    <row r="174" spans="1:8" s="69" customFormat="1" ht="14.25" customHeight="1">
      <c r="A174" s="62">
        <v>23</v>
      </c>
      <c r="B174" s="78"/>
      <c r="C174" s="10" t="s">
        <v>238</v>
      </c>
      <c r="D174" s="65" t="s">
        <v>230</v>
      </c>
      <c r="E174" s="61">
        <v>1</v>
      </c>
      <c r="F174" s="60"/>
      <c r="G174" s="61">
        <v>1</v>
      </c>
      <c r="H174" s="37">
        <f t="shared" si="0"/>
        <v>0</v>
      </c>
    </row>
    <row r="175" spans="1:8" s="69" customFormat="1" ht="25.5">
      <c r="A175" s="62">
        <v>24</v>
      </c>
      <c r="B175" s="78"/>
      <c r="C175" s="10" t="s">
        <v>239</v>
      </c>
      <c r="D175" s="65" t="s">
        <v>240</v>
      </c>
      <c r="E175" s="61">
        <v>1</v>
      </c>
      <c r="F175" s="60"/>
      <c r="G175" s="61">
        <v>1</v>
      </c>
      <c r="H175" s="37">
        <f t="shared" si="0"/>
        <v>0</v>
      </c>
    </row>
    <row r="176" spans="1:8" s="69" customFormat="1" ht="25.5">
      <c r="A176" s="62">
        <v>25</v>
      </c>
      <c r="B176" s="78"/>
      <c r="C176" s="10" t="s">
        <v>241</v>
      </c>
      <c r="D176" s="65" t="s">
        <v>242</v>
      </c>
      <c r="E176" s="61">
        <v>1</v>
      </c>
      <c r="F176" s="60"/>
      <c r="G176" s="61">
        <v>1</v>
      </c>
      <c r="H176" s="37">
        <f t="shared" si="0"/>
        <v>0</v>
      </c>
    </row>
    <row r="177" spans="1:8" s="69" customFormat="1" ht="25.5">
      <c r="A177" s="62">
        <v>26</v>
      </c>
      <c r="B177" s="78"/>
      <c r="C177" s="10" t="s">
        <v>243</v>
      </c>
      <c r="D177" s="65" t="s">
        <v>242</v>
      </c>
      <c r="E177" s="61">
        <v>1</v>
      </c>
      <c r="F177" s="60"/>
      <c r="G177" s="61">
        <v>1</v>
      </c>
      <c r="H177" s="37">
        <f t="shared" si="0"/>
        <v>0</v>
      </c>
    </row>
    <row r="178" spans="1:8" s="69" customFormat="1" ht="25.5">
      <c r="A178" s="62">
        <v>27</v>
      </c>
      <c r="B178" s="78"/>
      <c r="C178" s="10" t="s">
        <v>244</v>
      </c>
      <c r="D178" s="65" t="s">
        <v>240</v>
      </c>
      <c r="E178" s="61">
        <v>1</v>
      </c>
      <c r="F178" s="60"/>
      <c r="G178" s="61">
        <v>1</v>
      </c>
      <c r="H178" s="37">
        <f t="shared" si="0"/>
        <v>0</v>
      </c>
    </row>
    <row r="179" spans="1:8" s="69" customFormat="1" ht="25.5">
      <c r="A179" s="62">
        <v>28</v>
      </c>
      <c r="B179" s="78"/>
      <c r="C179" s="10" t="s">
        <v>245</v>
      </c>
      <c r="D179" s="65" t="s">
        <v>240</v>
      </c>
      <c r="E179" s="61">
        <v>1</v>
      </c>
      <c r="F179" s="60"/>
      <c r="G179" s="61">
        <v>1</v>
      </c>
      <c r="H179" s="37">
        <f t="shared" si="0"/>
        <v>0</v>
      </c>
    </row>
    <row r="180" spans="1:8" s="69" customFormat="1" ht="25.5">
      <c r="A180" s="62">
        <v>29</v>
      </c>
      <c r="B180" s="78"/>
      <c r="C180" s="10" t="s">
        <v>246</v>
      </c>
      <c r="D180" s="65" t="s">
        <v>240</v>
      </c>
      <c r="E180" s="61">
        <v>1</v>
      </c>
      <c r="F180" s="60"/>
      <c r="G180" s="61">
        <v>1</v>
      </c>
      <c r="H180" s="37">
        <f t="shared" si="0"/>
        <v>0</v>
      </c>
    </row>
    <row r="181" spans="1:8" s="69" customFormat="1" ht="14.25" customHeight="1">
      <c r="A181" s="62">
        <v>30</v>
      </c>
      <c r="B181" s="78"/>
      <c r="C181" s="10" t="s">
        <v>247</v>
      </c>
      <c r="D181" s="65" t="s">
        <v>248</v>
      </c>
      <c r="E181" s="61">
        <v>1</v>
      </c>
      <c r="F181" s="60"/>
      <c r="G181" s="61">
        <v>1</v>
      </c>
      <c r="H181" s="37">
        <f t="shared" si="0"/>
        <v>0</v>
      </c>
    </row>
    <row r="182" spans="1:8" s="69" customFormat="1" ht="25.5">
      <c r="A182" s="62">
        <v>31</v>
      </c>
      <c r="B182" s="78"/>
      <c r="C182" s="10" t="s">
        <v>249</v>
      </c>
      <c r="D182" s="65" t="s">
        <v>240</v>
      </c>
      <c r="E182" s="61">
        <v>1</v>
      </c>
      <c r="F182" s="60"/>
      <c r="G182" s="61">
        <v>1</v>
      </c>
      <c r="H182" s="37">
        <f t="shared" si="0"/>
        <v>0</v>
      </c>
    </row>
    <row r="183" spans="1:8" s="69" customFormat="1" ht="15.75" customHeight="1">
      <c r="A183" s="62">
        <v>32</v>
      </c>
      <c r="B183" s="78"/>
      <c r="C183" s="10" t="s">
        <v>250</v>
      </c>
      <c r="D183" s="65" t="s">
        <v>225</v>
      </c>
      <c r="E183" s="61">
        <v>1</v>
      </c>
      <c r="F183" s="60"/>
      <c r="G183" s="61">
        <v>1</v>
      </c>
      <c r="H183" s="37">
        <f t="shared" si="0"/>
        <v>0</v>
      </c>
    </row>
    <row r="184" spans="1:8" s="69" customFormat="1" ht="25.5">
      <c r="A184" s="62">
        <v>33</v>
      </c>
      <c r="B184" s="78"/>
      <c r="C184" s="10" t="s">
        <v>251</v>
      </c>
      <c r="D184" s="65" t="s">
        <v>227</v>
      </c>
      <c r="E184" s="61">
        <v>1</v>
      </c>
      <c r="F184" s="60"/>
      <c r="G184" s="61">
        <v>1</v>
      </c>
      <c r="H184" s="37">
        <f t="shared" si="0"/>
        <v>0</v>
      </c>
    </row>
    <row r="185" spans="1:8" s="69" customFormat="1" ht="25.5">
      <c r="A185" s="62">
        <v>34</v>
      </c>
      <c r="B185" s="78"/>
      <c r="C185" s="10" t="s">
        <v>252</v>
      </c>
      <c r="D185" s="65" t="s">
        <v>227</v>
      </c>
      <c r="E185" s="61">
        <v>1</v>
      </c>
      <c r="F185" s="60"/>
      <c r="G185" s="61">
        <v>1</v>
      </c>
      <c r="H185" s="37">
        <f t="shared" si="0"/>
        <v>0</v>
      </c>
    </row>
    <row r="186" spans="1:8" s="69" customFormat="1" ht="25.5">
      <c r="A186" s="62">
        <v>35</v>
      </c>
      <c r="B186" s="78"/>
      <c r="C186" s="10" t="s">
        <v>253</v>
      </c>
      <c r="D186" s="65" t="s">
        <v>227</v>
      </c>
      <c r="E186" s="61">
        <v>1</v>
      </c>
      <c r="F186" s="60"/>
      <c r="G186" s="61">
        <v>1</v>
      </c>
      <c r="H186" s="37">
        <f t="shared" si="0"/>
        <v>0</v>
      </c>
    </row>
    <row r="187" spans="1:8" s="69" customFormat="1" ht="12.75">
      <c r="A187" s="62">
        <v>36</v>
      </c>
      <c r="B187" s="78" t="s">
        <v>86</v>
      </c>
      <c r="C187" s="10" t="s">
        <v>254</v>
      </c>
      <c r="D187" s="65" t="s">
        <v>255</v>
      </c>
      <c r="E187" s="61">
        <v>1</v>
      </c>
      <c r="F187" s="60"/>
      <c r="G187" s="61">
        <v>1</v>
      </c>
      <c r="H187" s="37">
        <f t="shared" si="0"/>
        <v>0</v>
      </c>
    </row>
    <row r="188" spans="1:8" s="69" customFormat="1" ht="25.5">
      <c r="A188" s="62">
        <v>37</v>
      </c>
      <c r="B188" s="78"/>
      <c r="C188" s="10" t="s">
        <v>348</v>
      </c>
      <c r="D188" s="65" t="s">
        <v>256</v>
      </c>
      <c r="E188" s="61">
        <v>1</v>
      </c>
      <c r="F188" s="60"/>
      <c r="G188" s="61">
        <v>1</v>
      </c>
      <c r="H188" s="37">
        <f t="shared" si="0"/>
        <v>0</v>
      </c>
    </row>
    <row r="189" spans="1:8" s="69" customFormat="1" ht="12.75">
      <c r="A189" s="62">
        <v>38</v>
      </c>
      <c r="B189" s="78"/>
      <c r="C189" s="10" t="s">
        <v>257</v>
      </c>
      <c r="D189" s="65" t="s">
        <v>258</v>
      </c>
      <c r="E189" s="61">
        <v>1</v>
      </c>
      <c r="F189" s="60"/>
      <c r="G189" s="61">
        <v>1</v>
      </c>
      <c r="H189" s="37">
        <f t="shared" si="0"/>
        <v>0</v>
      </c>
    </row>
    <row r="190" spans="1:11" s="69" customFormat="1" ht="12.75">
      <c r="A190" s="62">
        <v>39</v>
      </c>
      <c r="B190" s="78"/>
      <c r="C190" s="10" t="s">
        <v>259</v>
      </c>
      <c r="D190" s="65" t="s">
        <v>255</v>
      </c>
      <c r="E190" s="61">
        <v>1</v>
      </c>
      <c r="F190" s="60"/>
      <c r="G190" s="61">
        <v>1</v>
      </c>
      <c r="H190" s="37">
        <f t="shared" si="0"/>
        <v>0</v>
      </c>
      <c r="K190" s="69" t="s">
        <v>400</v>
      </c>
    </row>
    <row r="191" spans="1:8" s="69" customFormat="1" ht="25.5">
      <c r="A191" s="62">
        <v>40</v>
      </c>
      <c r="B191" s="84" t="s">
        <v>66</v>
      </c>
      <c r="C191" s="10" t="s">
        <v>260</v>
      </c>
      <c r="D191" s="23" t="s">
        <v>261</v>
      </c>
      <c r="E191" s="19">
        <v>1</v>
      </c>
      <c r="F191" s="60"/>
      <c r="G191" s="19">
        <v>1</v>
      </c>
      <c r="H191" s="37">
        <f t="shared" si="0"/>
        <v>0</v>
      </c>
    </row>
    <row r="192" spans="1:8" s="69" customFormat="1" ht="25.5">
      <c r="A192" s="62">
        <v>41</v>
      </c>
      <c r="B192" s="84"/>
      <c r="C192" s="10" t="s">
        <v>262</v>
      </c>
      <c r="D192" s="23" t="s">
        <v>263</v>
      </c>
      <c r="E192" s="19">
        <v>1</v>
      </c>
      <c r="F192" s="60"/>
      <c r="G192" s="19">
        <v>1</v>
      </c>
      <c r="H192" s="37">
        <f t="shared" si="0"/>
        <v>0</v>
      </c>
    </row>
    <row r="193" spans="1:8" s="69" customFormat="1" ht="12.75">
      <c r="A193" s="62">
        <v>42</v>
      </c>
      <c r="B193" s="78" t="s">
        <v>264</v>
      </c>
      <c r="C193" s="10" t="s">
        <v>265</v>
      </c>
      <c r="D193" s="65" t="s">
        <v>266</v>
      </c>
      <c r="E193" s="61">
        <v>1</v>
      </c>
      <c r="F193" s="60"/>
      <c r="G193" s="61">
        <v>1</v>
      </c>
      <c r="H193" s="37">
        <f t="shared" si="0"/>
        <v>0</v>
      </c>
    </row>
    <row r="194" spans="1:8" s="69" customFormat="1" ht="12.75">
      <c r="A194" s="62">
        <v>43</v>
      </c>
      <c r="B194" s="78"/>
      <c r="C194" s="10" t="s">
        <v>267</v>
      </c>
      <c r="D194" s="65" t="s">
        <v>268</v>
      </c>
      <c r="E194" s="61">
        <v>1</v>
      </c>
      <c r="F194" s="60"/>
      <c r="G194" s="61">
        <v>1</v>
      </c>
      <c r="H194" s="37">
        <f t="shared" si="0"/>
        <v>0</v>
      </c>
    </row>
    <row r="195" spans="1:8" s="69" customFormat="1" ht="12.75">
      <c r="A195" s="62">
        <v>44</v>
      </c>
      <c r="B195" s="78"/>
      <c r="C195" s="10" t="s">
        <v>269</v>
      </c>
      <c r="D195" s="65" t="s">
        <v>270</v>
      </c>
      <c r="E195" s="61">
        <v>1</v>
      </c>
      <c r="F195" s="60"/>
      <c r="G195" s="61">
        <v>1</v>
      </c>
      <c r="H195" s="37">
        <f t="shared" si="0"/>
        <v>0</v>
      </c>
    </row>
    <row r="196" spans="1:8" s="69" customFormat="1" ht="12.75">
      <c r="A196" s="62">
        <v>45</v>
      </c>
      <c r="B196" s="78"/>
      <c r="C196" s="10" t="s">
        <v>271</v>
      </c>
      <c r="D196" s="65" t="s">
        <v>272</v>
      </c>
      <c r="E196" s="61">
        <v>1</v>
      </c>
      <c r="F196" s="60"/>
      <c r="G196" s="61">
        <v>1</v>
      </c>
      <c r="H196" s="37">
        <f t="shared" si="0"/>
        <v>0</v>
      </c>
    </row>
    <row r="197" spans="1:8" s="69" customFormat="1" ht="12.75">
      <c r="A197" s="62">
        <v>46</v>
      </c>
      <c r="B197" s="78"/>
      <c r="C197" s="10" t="s">
        <v>273</v>
      </c>
      <c r="D197" s="65" t="s">
        <v>274</v>
      </c>
      <c r="E197" s="61">
        <v>1</v>
      </c>
      <c r="F197" s="60"/>
      <c r="G197" s="61">
        <v>1</v>
      </c>
      <c r="H197" s="37">
        <f t="shared" si="0"/>
        <v>0</v>
      </c>
    </row>
    <row r="198" spans="1:8" s="69" customFormat="1" ht="12.75">
      <c r="A198" s="62">
        <v>47</v>
      </c>
      <c r="B198" s="78"/>
      <c r="C198" s="10" t="s">
        <v>267</v>
      </c>
      <c r="D198" s="65" t="s">
        <v>275</v>
      </c>
      <c r="E198" s="61">
        <v>1</v>
      </c>
      <c r="F198" s="60"/>
      <c r="G198" s="61">
        <v>1</v>
      </c>
      <c r="H198" s="37">
        <f t="shared" si="0"/>
        <v>0</v>
      </c>
    </row>
    <row r="199" spans="1:8" s="69" customFormat="1" ht="12.75">
      <c r="A199" s="62">
        <v>48</v>
      </c>
      <c r="B199" s="19" t="s">
        <v>67</v>
      </c>
      <c r="C199" s="33" t="s">
        <v>68</v>
      </c>
      <c r="D199" s="23" t="s">
        <v>69</v>
      </c>
      <c r="E199" s="19">
        <v>1</v>
      </c>
      <c r="F199" s="60"/>
      <c r="G199" s="19">
        <v>1</v>
      </c>
      <c r="H199" s="37">
        <f t="shared" si="0"/>
        <v>0</v>
      </c>
    </row>
    <row r="200" spans="1:8" s="69" customFormat="1" ht="38.25">
      <c r="A200" s="62">
        <v>49</v>
      </c>
      <c r="B200" s="73" t="s">
        <v>70</v>
      </c>
      <c r="C200" s="28" t="s">
        <v>71</v>
      </c>
      <c r="D200" s="24" t="s">
        <v>72</v>
      </c>
      <c r="E200" s="19">
        <v>1</v>
      </c>
      <c r="F200" s="60"/>
      <c r="G200" s="19">
        <v>1</v>
      </c>
      <c r="H200" s="37">
        <f t="shared" si="0"/>
        <v>0</v>
      </c>
    </row>
    <row r="201" spans="1:8" s="69" customFormat="1" ht="12.75">
      <c r="A201" s="62">
        <v>50</v>
      </c>
      <c r="B201" s="19" t="s">
        <v>276</v>
      </c>
      <c r="C201" s="32" t="s">
        <v>332</v>
      </c>
      <c r="D201" s="65" t="s">
        <v>277</v>
      </c>
      <c r="E201" s="61">
        <v>1</v>
      </c>
      <c r="F201" s="60"/>
      <c r="G201" s="61">
        <v>1</v>
      </c>
      <c r="H201" s="37">
        <f t="shared" si="0"/>
        <v>0</v>
      </c>
    </row>
    <row r="202" spans="1:8" s="69" customFormat="1" ht="25.5">
      <c r="A202" s="62">
        <v>51</v>
      </c>
      <c r="B202" s="84" t="s">
        <v>96</v>
      </c>
      <c r="C202" s="10" t="s">
        <v>333</v>
      </c>
      <c r="D202" s="65" t="s">
        <v>278</v>
      </c>
      <c r="E202" s="61">
        <v>1</v>
      </c>
      <c r="F202" s="60"/>
      <c r="G202" s="61">
        <v>1</v>
      </c>
      <c r="H202" s="37">
        <f t="shared" si="0"/>
        <v>0</v>
      </c>
    </row>
    <row r="203" spans="1:8" s="69" customFormat="1" ht="25.5">
      <c r="A203" s="62">
        <v>52</v>
      </c>
      <c r="B203" s="84"/>
      <c r="C203" s="10" t="s">
        <v>333</v>
      </c>
      <c r="D203" s="14" t="s">
        <v>278</v>
      </c>
      <c r="E203" s="72">
        <v>1</v>
      </c>
      <c r="F203" s="60"/>
      <c r="G203" s="72">
        <v>1</v>
      </c>
      <c r="H203" s="37">
        <f t="shared" si="0"/>
        <v>0</v>
      </c>
    </row>
    <row r="204" spans="1:8" s="69" customFormat="1" ht="25.5">
      <c r="A204" s="62">
        <v>53</v>
      </c>
      <c r="B204" s="84"/>
      <c r="C204" s="10" t="s">
        <v>334</v>
      </c>
      <c r="D204" s="65" t="s">
        <v>328</v>
      </c>
      <c r="E204" s="61">
        <v>1</v>
      </c>
      <c r="F204" s="60"/>
      <c r="G204" s="61">
        <v>1</v>
      </c>
      <c r="H204" s="37">
        <f t="shared" si="0"/>
        <v>0</v>
      </c>
    </row>
    <row r="205" spans="1:8" s="69" customFormat="1" ht="26.25" customHeight="1">
      <c r="A205" s="62">
        <v>54</v>
      </c>
      <c r="B205" s="84"/>
      <c r="C205" s="10" t="s">
        <v>335</v>
      </c>
      <c r="D205" s="65" t="s">
        <v>279</v>
      </c>
      <c r="E205" s="61">
        <v>1</v>
      </c>
      <c r="F205" s="60"/>
      <c r="G205" s="61">
        <v>1</v>
      </c>
      <c r="H205" s="37">
        <f t="shared" si="0"/>
        <v>0</v>
      </c>
    </row>
    <row r="206" spans="1:8" s="69" customFormat="1" ht="25.5">
      <c r="A206" s="62">
        <v>55</v>
      </c>
      <c r="B206" s="84"/>
      <c r="C206" s="10" t="s">
        <v>336</v>
      </c>
      <c r="D206" s="65" t="s">
        <v>280</v>
      </c>
      <c r="E206" s="61">
        <v>1</v>
      </c>
      <c r="F206" s="60"/>
      <c r="G206" s="61">
        <v>1</v>
      </c>
      <c r="H206" s="37">
        <f t="shared" si="0"/>
        <v>0</v>
      </c>
    </row>
    <row r="207" spans="1:8" s="69" customFormat="1" ht="25.5">
      <c r="A207" s="62">
        <v>56</v>
      </c>
      <c r="B207" s="84" t="s">
        <v>281</v>
      </c>
      <c r="C207" s="10" t="s">
        <v>333</v>
      </c>
      <c r="D207" s="65" t="s">
        <v>282</v>
      </c>
      <c r="E207" s="61">
        <v>1</v>
      </c>
      <c r="F207" s="60"/>
      <c r="G207" s="61">
        <v>1</v>
      </c>
      <c r="H207" s="37">
        <f t="shared" si="0"/>
        <v>0</v>
      </c>
    </row>
    <row r="208" spans="1:8" s="69" customFormat="1" ht="25.5">
      <c r="A208" s="62">
        <v>57</v>
      </c>
      <c r="B208" s="84"/>
      <c r="C208" s="10" t="s">
        <v>333</v>
      </c>
      <c r="D208" s="65" t="s">
        <v>282</v>
      </c>
      <c r="E208" s="61">
        <v>1</v>
      </c>
      <c r="F208" s="60"/>
      <c r="G208" s="61">
        <v>1</v>
      </c>
      <c r="H208" s="37">
        <f t="shared" si="0"/>
        <v>0</v>
      </c>
    </row>
    <row r="209" spans="1:8" s="69" customFormat="1" ht="25.5">
      <c r="A209" s="62">
        <v>58</v>
      </c>
      <c r="B209" s="84"/>
      <c r="C209" s="10" t="s">
        <v>333</v>
      </c>
      <c r="D209" s="65" t="s">
        <v>282</v>
      </c>
      <c r="E209" s="61">
        <v>1</v>
      </c>
      <c r="F209" s="60"/>
      <c r="G209" s="61">
        <v>1</v>
      </c>
      <c r="H209" s="37">
        <f t="shared" si="0"/>
        <v>0</v>
      </c>
    </row>
    <row r="210" spans="1:8" s="69" customFormat="1" ht="25.5">
      <c r="A210" s="62">
        <v>59</v>
      </c>
      <c r="B210" s="84"/>
      <c r="C210" s="10" t="s">
        <v>335</v>
      </c>
      <c r="D210" s="65" t="s">
        <v>283</v>
      </c>
      <c r="E210" s="61">
        <v>1</v>
      </c>
      <c r="F210" s="60"/>
      <c r="G210" s="61">
        <v>1</v>
      </c>
      <c r="H210" s="37">
        <f t="shared" si="0"/>
        <v>0</v>
      </c>
    </row>
    <row r="211" spans="1:8" s="69" customFormat="1" ht="25.5">
      <c r="A211" s="62">
        <v>60</v>
      </c>
      <c r="B211" s="84"/>
      <c r="C211" s="32" t="s">
        <v>335</v>
      </c>
      <c r="D211" s="14" t="s">
        <v>283</v>
      </c>
      <c r="E211" s="72">
        <v>1</v>
      </c>
      <c r="F211" s="60"/>
      <c r="G211" s="72">
        <v>1</v>
      </c>
      <c r="H211" s="37">
        <f t="shared" si="0"/>
        <v>0</v>
      </c>
    </row>
    <row r="212" spans="1:8" s="69" customFormat="1" ht="25.5">
      <c r="A212" s="62">
        <v>61</v>
      </c>
      <c r="B212" s="84"/>
      <c r="C212" s="10" t="s">
        <v>337</v>
      </c>
      <c r="D212" s="65" t="s">
        <v>284</v>
      </c>
      <c r="E212" s="61">
        <v>1</v>
      </c>
      <c r="F212" s="48"/>
      <c r="G212" s="61">
        <v>1</v>
      </c>
      <c r="H212" s="49">
        <f t="shared" si="0"/>
        <v>0</v>
      </c>
    </row>
    <row r="213" spans="1:8" s="69" customFormat="1" ht="12.75">
      <c r="A213" s="62">
        <v>62</v>
      </c>
      <c r="B213" s="84" t="s">
        <v>285</v>
      </c>
      <c r="C213" s="10" t="s">
        <v>338</v>
      </c>
      <c r="D213" s="65" t="s">
        <v>286</v>
      </c>
      <c r="E213" s="72">
        <v>1</v>
      </c>
      <c r="F213" s="60"/>
      <c r="G213" s="72">
        <v>1</v>
      </c>
      <c r="H213" s="37">
        <f t="shared" si="0"/>
        <v>0</v>
      </c>
    </row>
    <row r="214" spans="1:8" s="69" customFormat="1" ht="12.75">
      <c r="A214" s="62">
        <v>63</v>
      </c>
      <c r="B214" s="84"/>
      <c r="C214" s="10" t="s">
        <v>287</v>
      </c>
      <c r="D214" s="65" t="s">
        <v>286</v>
      </c>
      <c r="E214" s="72">
        <v>1</v>
      </c>
      <c r="F214" s="60"/>
      <c r="G214" s="72">
        <v>1</v>
      </c>
      <c r="H214" s="37">
        <f t="shared" si="0"/>
        <v>0</v>
      </c>
    </row>
    <row r="215" spans="1:8" s="69" customFormat="1" ht="12.75">
      <c r="A215" s="62">
        <v>64</v>
      </c>
      <c r="B215" s="84"/>
      <c r="C215" s="10" t="s">
        <v>287</v>
      </c>
      <c r="D215" s="65" t="s">
        <v>286</v>
      </c>
      <c r="E215" s="72">
        <v>1</v>
      </c>
      <c r="F215" s="60"/>
      <c r="G215" s="72">
        <v>1</v>
      </c>
      <c r="H215" s="37">
        <f t="shared" si="0"/>
        <v>0</v>
      </c>
    </row>
    <row r="216" spans="1:8" s="69" customFormat="1" ht="12.75">
      <c r="A216" s="62">
        <v>65</v>
      </c>
      <c r="B216" s="84"/>
      <c r="C216" s="10" t="s">
        <v>287</v>
      </c>
      <c r="D216" s="65" t="s">
        <v>286</v>
      </c>
      <c r="E216" s="72">
        <v>1</v>
      </c>
      <c r="F216" s="60"/>
      <c r="G216" s="72">
        <v>1</v>
      </c>
      <c r="H216" s="37">
        <f aca="true" t="shared" si="1" ref="H216:H238">E216*F216*G216</f>
        <v>0</v>
      </c>
    </row>
    <row r="217" spans="1:8" s="69" customFormat="1" ht="12.75">
      <c r="A217" s="62">
        <v>66</v>
      </c>
      <c r="B217" s="84"/>
      <c r="C217" s="10" t="s">
        <v>288</v>
      </c>
      <c r="D217" s="65" t="s">
        <v>266</v>
      </c>
      <c r="E217" s="72">
        <v>1</v>
      </c>
      <c r="F217" s="60"/>
      <c r="G217" s="72">
        <v>1</v>
      </c>
      <c r="H217" s="37">
        <f t="shared" si="1"/>
        <v>0</v>
      </c>
    </row>
    <row r="218" spans="1:8" s="69" customFormat="1" ht="12.75">
      <c r="A218" s="62">
        <v>67</v>
      </c>
      <c r="B218" s="84" t="s">
        <v>289</v>
      </c>
      <c r="C218" s="10" t="s">
        <v>339</v>
      </c>
      <c r="D218" s="65" t="s">
        <v>290</v>
      </c>
      <c r="E218" s="72">
        <v>1</v>
      </c>
      <c r="F218" s="60"/>
      <c r="G218" s="72">
        <v>1</v>
      </c>
      <c r="H218" s="37">
        <f t="shared" si="1"/>
        <v>0</v>
      </c>
    </row>
    <row r="219" spans="1:8" s="69" customFormat="1" ht="12.75">
      <c r="A219" s="62">
        <v>68</v>
      </c>
      <c r="B219" s="84"/>
      <c r="C219" s="10" t="s">
        <v>339</v>
      </c>
      <c r="D219" s="65" t="s">
        <v>291</v>
      </c>
      <c r="E219" s="72">
        <v>1</v>
      </c>
      <c r="F219" s="60"/>
      <c r="G219" s="72">
        <v>1</v>
      </c>
      <c r="H219" s="37">
        <f t="shared" si="1"/>
        <v>0</v>
      </c>
    </row>
    <row r="220" spans="1:8" s="69" customFormat="1" ht="12.75">
      <c r="A220" s="62">
        <v>69</v>
      </c>
      <c r="B220" s="19" t="s">
        <v>73</v>
      </c>
      <c r="C220" s="33" t="s">
        <v>349</v>
      </c>
      <c r="D220" s="23" t="s">
        <v>292</v>
      </c>
      <c r="E220" s="74">
        <v>1</v>
      </c>
      <c r="F220" s="60"/>
      <c r="G220" s="74">
        <v>1</v>
      </c>
      <c r="H220" s="37">
        <f t="shared" si="1"/>
        <v>0</v>
      </c>
    </row>
    <row r="221" spans="1:8" s="69" customFormat="1" ht="12.75">
      <c r="A221" s="62">
        <v>70</v>
      </c>
      <c r="B221" s="84" t="s">
        <v>74</v>
      </c>
      <c r="C221" s="33" t="s">
        <v>75</v>
      </c>
      <c r="D221" s="23" t="s">
        <v>293</v>
      </c>
      <c r="E221" s="74">
        <v>1</v>
      </c>
      <c r="F221" s="60"/>
      <c r="G221" s="74">
        <v>1</v>
      </c>
      <c r="H221" s="37">
        <f t="shared" si="1"/>
        <v>0</v>
      </c>
    </row>
    <row r="222" spans="1:8" s="69" customFormat="1" ht="12.75">
      <c r="A222" s="62">
        <v>71</v>
      </c>
      <c r="B222" s="84"/>
      <c r="C222" s="33" t="s">
        <v>76</v>
      </c>
      <c r="D222" s="23" t="s">
        <v>293</v>
      </c>
      <c r="E222" s="74">
        <v>1</v>
      </c>
      <c r="F222" s="60"/>
      <c r="G222" s="74">
        <v>1</v>
      </c>
      <c r="H222" s="37">
        <f t="shared" si="1"/>
        <v>0</v>
      </c>
    </row>
    <row r="223" spans="1:8" s="69" customFormat="1" ht="12.75">
      <c r="A223" s="62">
        <v>72</v>
      </c>
      <c r="B223" s="84" t="s">
        <v>77</v>
      </c>
      <c r="C223" s="28" t="s">
        <v>294</v>
      </c>
      <c r="D223" s="23" t="s">
        <v>266</v>
      </c>
      <c r="E223" s="74">
        <v>1</v>
      </c>
      <c r="F223" s="60"/>
      <c r="G223" s="74">
        <v>1</v>
      </c>
      <c r="H223" s="37">
        <f t="shared" si="1"/>
        <v>0</v>
      </c>
    </row>
    <row r="224" spans="1:8" s="69" customFormat="1" ht="12.75">
      <c r="A224" s="62">
        <v>73</v>
      </c>
      <c r="B224" s="84"/>
      <c r="C224" s="28" t="s">
        <v>294</v>
      </c>
      <c r="D224" s="23" t="s">
        <v>295</v>
      </c>
      <c r="E224" s="74">
        <v>1</v>
      </c>
      <c r="F224" s="60"/>
      <c r="G224" s="74">
        <v>1</v>
      </c>
      <c r="H224" s="50">
        <f t="shared" si="1"/>
        <v>0</v>
      </c>
    </row>
    <row r="225" spans="1:8" s="69" customFormat="1" ht="25.5">
      <c r="A225" s="62">
        <v>74</v>
      </c>
      <c r="B225" s="84"/>
      <c r="C225" s="33" t="s">
        <v>350</v>
      </c>
      <c r="D225" s="23" t="s">
        <v>296</v>
      </c>
      <c r="E225" s="19">
        <v>1</v>
      </c>
      <c r="F225" s="60"/>
      <c r="G225" s="19">
        <v>1</v>
      </c>
      <c r="H225" s="50">
        <f t="shared" si="1"/>
        <v>0</v>
      </c>
    </row>
    <row r="226" spans="1:8" s="69" customFormat="1" ht="25.5">
      <c r="A226" s="62">
        <v>75</v>
      </c>
      <c r="B226" s="84"/>
      <c r="C226" s="33" t="s">
        <v>350</v>
      </c>
      <c r="D226" s="23" t="s">
        <v>297</v>
      </c>
      <c r="E226" s="19">
        <v>1</v>
      </c>
      <c r="F226" s="60"/>
      <c r="G226" s="19">
        <v>1</v>
      </c>
      <c r="H226" s="50">
        <f t="shared" si="1"/>
        <v>0</v>
      </c>
    </row>
    <row r="227" spans="1:8" s="69" customFormat="1" ht="25.5">
      <c r="A227" s="62">
        <v>76</v>
      </c>
      <c r="B227" s="84"/>
      <c r="C227" s="33" t="s">
        <v>350</v>
      </c>
      <c r="D227" s="23" t="s">
        <v>298</v>
      </c>
      <c r="E227" s="19">
        <v>1</v>
      </c>
      <c r="F227" s="60"/>
      <c r="G227" s="19">
        <v>1</v>
      </c>
      <c r="H227" s="50">
        <f t="shared" si="1"/>
        <v>0</v>
      </c>
    </row>
    <row r="228" spans="1:8" s="69" customFormat="1" ht="25.5">
      <c r="A228" s="62">
        <v>77</v>
      </c>
      <c r="B228" s="84"/>
      <c r="C228" s="33" t="s">
        <v>351</v>
      </c>
      <c r="D228" s="23" t="s">
        <v>296</v>
      </c>
      <c r="E228" s="19">
        <v>1</v>
      </c>
      <c r="F228" s="60"/>
      <c r="G228" s="19">
        <v>1</v>
      </c>
      <c r="H228" s="50">
        <f t="shared" si="1"/>
        <v>0</v>
      </c>
    </row>
    <row r="229" spans="1:8" s="69" customFormat="1" ht="12.75">
      <c r="A229" s="62">
        <v>78</v>
      </c>
      <c r="B229" s="84" t="s">
        <v>78</v>
      </c>
      <c r="C229" s="33" t="s">
        <v>79</v>
      </c>
      <c r="D229" s="23" t="s">
        <v>80</v>
      </c>
      <c r="E229" s="19">
        <v>1</v>
      </c>
      <c r="F229" s="60"/>
      <c r="G229" s="19">
        <v>1</v>
      </c>
      <c r="H229" s="50">
        <f>E229*F229*G229</f>
        <v>0</v>
      </c>
    </row>
    <row r="230" spans="1:8" s="69" customFormat="1" ht="12.75">
      <c r="A230" s="62">
        <v>79</v>
      </c>
      <c r="B230" s="84"/>
      <c r="C230" s="33" t="s">
        <v>79</v>
      </c>
      <c r="D230" s="23" t="s">
        <v>299</v>
      </c>
      <c r="E230" s="19">
        <v>1</v>
      </c>
      <c r="F230" s="60"/>
      <c r="G230" s="19">
        <v>1</v>
      </c>
      <c r="H230" s="50">
        <f>E230*F230*G230</f>
        <v>0</v>
      </c>
    </row>
    <row r="231" spans="1:8" s="69" customFormat="1" ht="12.75">
      <c r="A231" s="62">
        <v>80</v>
      </c>
      <c r="B231" s="84"/>
      <c r="C231" s="33" t="s">
        <v>79</v>
      </c>
      <c r="D231" s="23" t="s">
        <v>299</v>
      </c>
      <c r="E231" s="19">
        <v>1</v>
      </c>
      <c r="F231" s="60"/>
      <c r="G231" s="19">
        <v>1</v>
      </c>
      <c r="H231" s="50">
        <f t="shared" si="1"/>
        <v>0</v>
      </c>
    </row>
    <row r="232" spans="1:8" s="69" customFormat="1" ht="12.75">
      <c r="A232" s="62">
        <v>81</v>
      </c>
      <c r="B232" s="84"/>
      <c r="C232" s="33" t="s">
        <v>79</v>
      </c>
      <c r="D232" s="23" t="s">
        <v>299</v>
      </c>
      <c r="E232" s="19">
        <v>1</v>
      </c>
      <c r="F232" s="60"/>
      <c r="G232" s="19">
        <v>1</v>
      </c>
      <c r="H232" s="50">
        <f t="shared" si="1"/>
        <v>0</v>
      </c>
    </row>
    <row r="233" spans="1:8" s="69" customFormat="1" ht="12.75">
      <c r="A233" s="62">
        <v>82</v>
      </c>
      <c r="B233" s="84"/>
      <c r="C233" s="33" t="s">
        <v>79</v>
      </c>
      <c r="D233" s="23" t="s">
        <v>300</v>
      </c>
      <c r="E233" s="19">
        <v>1</v>
      </c>
      <c r="F233" s="60"/>
      <c r="G233" s="19">
        <v>1</v>
      </c>
      <c r="H233" s="50">
        <f t="shared" si="1"/>
        <v>0</v>
      </c>
    </row>
    <row r="234" spans="1:8" s="69" customFormat="1" ht="25.5">
      <c r="A234" s="62">
        <v>83</v>
      </c>
      <c r="B234" s="84"/>
      <c r="C234" s="33" t="s">
        <v>81</v>
      </c>
      <c r="D234" s="23" t="s">
        <v>301</v>
      </c>
      <c r="E234" s="19">
        <v>1</v>
      </c>
      <c r="F234" s="60"/>
      <c r="G234" s="19">
        <v>1</v>
      </c>
      <c r="H234" s="50">
        <f t="shared" si="1"/>
        <v>0</v>
      </c>
    </row>
    <row r="235" spans="1:8" s="69" customFormat="1" ht="25.5">
      <c r="A235" s="62">
        <v>84</v>
      </c>
      <c r="B235" s="84"/>
      <c r="C235" s="33" t="s">
        <v>352</v>
      </c>
      <c r="D235" s="23" t="s">
        <v>302</v>
      </c>
      <c r="E235" s="19">
        <v>1</v>
      </c>
      <c r="F235" s="60"/>
      <c r="G235" s="19">
        <v>1</v>
      </c>
      <c r="H235" s="50">
        <f t="shared" si="1"/>
        <v>0</v>
      </c>
    </row>
    <row r="236" spans="1:8" s="69" customFormat="1" ht="12.75">
      <c r="A236" s="62">
        <v>85</v>
      </c>
      <c r="B236" s="84" t="s">
        <v>82</v>
      </c>
      <c r="C236" s="33" t="s">
        <v>83</v>
      </c>
      <c r="D236" s="63" t="s">
        <v>303</v>
      </c>
      <c r="E236" s="19">
        <v>1</v>
      </c>
      <c r="F236" s="60"/>
      <c r="G236" s="19">
        <v>1</v>
      </c>
      <c r="H236" s="50">
        <f t="shared" si="1"/>
        <v>0</v>
      </c>
    </row>
    <row r="237" spans="1:8" s="69" customFormat="1" ht="12.75">
      <c r="A237" s="62">
        <v>86</v>
      </c>
      <c r="B237" s="84"/>
      <c r="C237" s="33" t="s">
        <v>84</v>
      </c>
      <c r="D237" s="63" t="s">
        <v>304</v>
      </c>
      <c r="E237" s="19">
        <v>1</v>
      </c>
      <c r="F237" s="60"/>
      <c r="G237" s="19">
        <v>1</v>
      </c>
      <c r="H237" s="50">
        <f t="shared" si="1"/>
        <v>0</v>
      </c>
    </row>
    <row r="238" spans="1:8" s="69" customFormat="1" ht="12.75">
      <c r="A238" s="62">
        <v>87</v>
      </c>
      <c r="B238" s="84"/>
      <c r="C238" s="33" t="s">
        <v>84</v>
      </c>
      <c r="D238" s="63" t="s">
        <v>304</v>
      </c>
      <c r="E238" s="19">
        <v>1</v>
      </c>
      <c r="F238" s="60"/>
      <c r="G238" s="19">
        <v>1</v>
      </c>
      <c r="H238" s="50">
        <f t="shared" si="1"/>
        <v>0</v>
      </c>
    </row>
    <row r="239" spans="1:9" s="4" customFormat="1" ht="15.75">
      <c r="A239" s="128" t="s">
        <v>85</v>
      </c>
      <c r="B239" s="129"/>
      <c r="C239" s="129"/>
      <c r="D239" s="129"/>
      <c r="E239" s="129"/>
      <c r="F239" s="129"/>
      <c r="G239" s="129"/>
      <c r="H239" s="130"/>
      <c r="I239" s="2"/>
    </row>
    <row r="240" spans="1:8" s="69" customFormat="1" ht="25.5">
      <c r="A240" s="62">
        <v>1</v>
      </c>
      <c r="B240" s="68" t="s">
        <v>86</v>
      </c>
      <c r="C240" s="27" t="s">
        <v>87</v>
      </c>
      <c r="D240" s="25" t="s">
        <v>329</v>
      </c>
      <c r="E240" s="68">
        <v>1</v>
      </c>
      <c r="F240" s="60"/>
      <c r="G240" s="68">
        <v>1</v>
      </c>
      <c r="H240" s="37">
        <f>E240*F240*G240</f>
        <v>0</v>
      </c>
    </row>
    <row r="241" spans="1:8" s="69" customFormat="1" ht="12.75">
      <c r="A241" s="61">
        <v>2</v>
      </c>
      <c r="B241" s="68" t="s">
        <v>67</v>
      </c>
      <c r="C241" s="27" t="s">
        <v>88</v>
      </c>
      <c r="D241" s="25" t="s">
        <v>305</v>
      </c>
      <c r="E241" s="68">
        <v>1</v>
      </c>
      <c r="F241" s="60"/>
      <c r="G241" s="68">
        <v>1</v>
      </c>
      <c r="H241" s="37">
        <f>E241*F241*G241</f>
        <v>0</v>
      </c>
    </row>
    <row r="242" spans="1:8" s="69" customFormat="1" ht="76.5">
      <c r="A242" s="62">
        <v>3</v>
      </c>
      <c r="B242" s="85" t="s">
        <v>70</v>
      </c>
      <c r="C242" s="27" t="s">
        <v>330</v>
      </c>
      <c r="D242" s="85" t="s">
        <v>306</v>
      </c>
      <c r="E242" s="75">
        <v>1</v>
      </c>
      <c r="F242" s="60"/>
      <c r="G242" s="75">
        <v>1</v>
      </c>
      <c r="H242" s="37">
        <f>E242*F242*G242</f>
        <v>0</v>
      </c>
    </row>
    <row r="243" spans="1:8" s="69" customFormat="1" ht="51">
      <c r="A243" s="61">
        <v>4</v>
      </c>
      <c r="B243" s="85"/>
      <c r="C243" s="28" t="s">
        <v>331</v>
      </c>
      <c r="D243" s="85"/>
      <c r="E243" s="68">
        <v>1</v>
      </c>
      <c r="F243" s="60"/>
      <c r="G243" s="68">
        <v>1</v>
      </c>
      <c r="H243" s="37">
        <f>E243*F243*G243</f>
        <v>0</v>
      </c>
    </row>
    <row r="244" spans="1:8" s="69" customFormat="1" ht="25.5">
      <c r="A244" s="62">
        <v>5</v>
      </c>
      <c r="B244" s="68" t="s">
        <v>401</v>
      </c>
      <c r="C244" s="27" t="s">
        <v>402</v>
      </c>
      <c r="D244" s="26" t="s">
        <v>403</v>
      </c>
      <c r="E244" s="75">
        <v>1</v>
      </c>
      <c r="F244" s="60"/>
      <c r="G244" s="75">
        <v>1</v>
      </c>
      <c r="H244" s="37">
        <f>E244*F244*G244</f>
        <v>0</v>
      </c>
    </row>
    <row r="245" spans="1:8" s="69" customFormat="1" ht="12.75">
      <c r="A245" s="61">
        <v>6</v>
      </c>
      <c r="B245" s="68" t="s">
        <v>89</v>
      </c>
      <c r="C245" s="27" t="s">
        <v>90</v>
      </c>
      <c r="D245" s="25" t="s">
        <v>307</v>
      </c>
      <c r="E245" s="75">
        <v>1</v>
      </c>
      <c r="F245" s="38"/>
      <c r="G245" s="75">
        <v>1</v>
      </c>
      <c r="H245" s="37">
        <f>E245*F245*G245</f>
        <v>0</v>
      </c>
    </row>
    <row r="246" spans="1:8" s="69" customFormat="1" ht="25.5">
      <c r="A246" s="62">
        <v>7</v>
      </c>
      <c r="B246" s="68" t="s">
        <v>82</v>
      </c>
      <c r="C246" s="27" t="s">
        <v>91</v>
      </c>
      <c r="D246" s="26" t="s">
        <v>308</v>
      </c>
      <c r="E246" s="75">
        <v>1</v>
      </c>
      <c r="F246" s="38"/>
      <c r="G246" s="75">
        <v>1</v>
      </c>
      <c r="H246" s="37">
        <f>E246*F246*G246</f>
        <v>0</v>
      </c>
    </row>
    <row r="247" spans="1:9" s="4" customFormat="1" ht="15.75">
      <c r="A247" s="128" t="s">
        <v>92</v>
      </c>
      <c r="B247" s="129"/>
      <c r="C247" s="129"/>
      <c r="D247" s="129"/>
      <c r="E247" s="129"/>
      <c r="F247" s="129"/>
      <c r="G247" s="129"/>
      <c r="H247" s="130"/>
      <c r="I247" s="2"/>
    </row>
    <row r="248" spans="1:8" s="69" customFormat="1" ht="25.5">
      <c r="A248" s="62">
        <v>1</v>
      </c>
      <c r="B248" s="68" t="s">
        <v>66</v>
      </c>
      <c r="C248" s="29" t="s">
        <v>94</v>
      </c>
      <c r="D248" s="25" t="s">
        <v>95</v>
      </c>
      <c r="E248" s="75">
        <v>1</v>
      </c>
      <c r="F248" s="60"/>
      <c r="G248" s="75">
        <v>1</v>
      </c>
      <c r="H248" s="37">
        <f aca="true" t="shared" si="2" ref="H248:H259">E248*F248*G248</f>
        <v>0</v>
      </c>
    </row>
    <row r="249" spans="1:8" s="69" customFormat="1" ht="12.75">
      <c r="A249" s="61">
        <v>2</v>
      </c>
      <c r="B249" s="68" t="s">
        <v>67</v>
      </c>
      <c r="C249" s="29" t="s">
        <v>309</v>
      </c>
      <c r="D249" s="25" t="s">
        <v>69</v>
      </c>
      <c r="E249" s="75">
        <v>1</v>
      </c>
      <c r="F249" s="60"/>
      <c r="G249" s="75">
        <v>1</v>
      </c>
      <c r="H249" s="37">
        <f t="shared" si="2"/>
        <v>0</v>
      </c>
    </row>
    <row r="250" spans="1:8" s="69" customFormat="1" ht="25.5">
      <c r="A250" s="62">
        <v>3</v>
      </c>
      <c r="B250" s="68" t="s">
        <v>96</v>
      </c>
      <c r="C250" s="26" t="s">
        <v>94</v>
      </c>
      <c r="D250" s="30" t="s">
        <v>97</v>
      </c>
      <c r="E250" s="75">
        <v>1</v>
      </c>
      <c r="F250" s="60"/>
      <c r="G250" s="75">
        <v>1</v>
      </c>
      <c r="H250" s="37">
        <f t="shared" si="2"/>
        <v>0</v>
      </c>
    </row>
    <row r="251" spans="1:8" s="69" customFormat="1" ht="25.5">
      <c r="A251" s="61">
        <v>4</v>
      </c>
      <c r="B251" s="68" t="s">
        <v>285</v>
      </c>
      <c r="C251" s="26" t="s">
        <v>310</v>
      </c>
      <c r="D251" s="15" t="s">
        <v>311</v>
      </c>
      <c r="E251" s="57">
        <v>1</v>
      </c>
      <c r="F251" s="60"/>
      <c r="G251" s="57">
        <v>1</v>
      </c>
      <c r="H251" s="37">
        <f t="shared" si="2"/>
        <v>0</v>
      </c>
    </row>
    <row r="252" spans="1:8" s="69" customFormat="1" ht="25.5">
      <c r="A252" s="61">
        <v>5</v>
      </c>
      <c r="B252" s="68" t="s">
        <v>73</v>
      </c>
      <c r="C252" s="26" t="s">
        <v>312</v>
      </c>
      <c r="D252" s="15" t="s">
        <v>313</v>
      </c>
      <c r="E252" s="57">
        <v>1</v>
      </c>
      <c r="F252" s="60"/>
      <c r="G252" s="57">
        <v>1</v>
      </c>
      <c r="H252" s="37">
        <f t="shared" si="2"/>
        <v>0</v>
      </c>
    </row>
    <row r="253" spans="1:8" s="69" customFormat="1" ht="12.75">
      <c r="A253" s="62">
        <v>6</v>
      </c>
      <c r="B253" s="85" t="s">
        <v>77</v>
      </c>
      <c r="C253" s="26" t="s">
        <v>98</v>
      </c>
      <c r="D253" s="25" t="s">
        <v>314</v>
      </c>
      <c r="E253" s="68">
        <v>1</v>
      </c>
      <c r="F253" s="60"/>
      <c r="G253" s="68">
        <v>1</v>
      </c>
      <c r="H253" s="37">
        <f t="shared" si="2"/>
        <v>0</v>
      </c>
    </row>
    <row r="254" spans="1:8" s="69" customFormat="1" ht="12.75">
      <c r="A254" s="61">
        <v>7</v>
      </c>
      <c r="B254" s="85"/>
      <c r="C254" s="26" t="s">
        <v>98</v>
      </c>
      <c r="D254" s="25" t="s">
        <v>315</v>
      </c>
      <c r="E254" s="68">
        <v>1</v>
      </c>
      <c r="F254" s="60"/>
      <c r="G254" s="68">
        <v>1</v>
      </c>
      <c r="H254" s="37">
        <f t="shared" si="2"/>
        <v>0</v>
      </c>
    </row>
    <row r="255" spans="1:8" s="69" customFormat="1" ht="12.75">
      <c r="A255" s="61">
        <v>8</v>
      </c>
      <c r="B255" s="85"/>
      <c r="C255" s="26" t="s">
        <v>99</v>
      </c>
      <c r="D255" s="25" t="s">
        <v>314</v>
      </c>
      <c r="E255" s="68">
        <v>1</v>
      </c>
      <c r="F255" s="60"/>
      <c r="G255" s="68">
        <v>1</v>
      </c>
      <c r="H255" s="37">
        <f t="shared" si="2"/>
        <v>0</v>
      </c>
    </row>
    <row r="256" spans="1:8" s="69" customFormat="1" ht="12.75">
      <c r="A256" s="62">
        <v>9</v>
      </c>
      <c r="B256" s="85"/>
      <c r="C256" s="26" t="s">
        <v>99</v>
      </c>
      <c r="D256" s="25" t="s">
        <v>315</v>
      </c>
      <c r="E256" s="68">
        <v>1</v>
      </c>
      <c r="F256" s="60"/>
      <c r="G256" s="68">
        <v>1</v>
      </c>
      <c r="H256" s="37">
        <f t="shared" si="2"/>
        <v>0</v>
      </c>
    </row>
    <row r="257" spans="1:8" s="69" customFormat="1" ht="12.75">
      <c r="A257" s="61">
        <v>10</v>
      </c>
      <c r="B257" s="85"/>
      <c r="C257" s="26" t="s">
        <v>100</v>
      </c>
      <c r="D257" s="25" t="s">
        <v>314</v>
      </c>
      <c r="E257" s="68">
        <v>1</v>
      </c>
      <c r="F257" s="60"/>
      <c r="G257" s="68">
        <v>1</v>
      </c>
      <c r="H257" s="37">
        <f t="shared" si="2"/>
        <v>0</v>
      </c>
    </row>
    <row r="258" spans="1:8" s="69" customFormat="1" ht="12.75">
      <c r="A258" s="61">
        <v>11</v>
      </c>
      <c r="B258" s="85"/>
      <c r="C258" s="26" t="s">
        <v>100</v>
      </c>
      <c r="D258" s="25" t="s">
        <v>315</v>
      </c>
      <c r="E258" s="68">
        <v>1</v>
      </c>
      <c r="F258" s="60"/>
      <c r="G258" s="68">
        <v>1</v>
      </c>
      <c r="H258" s="37">
        <f t="shared" si="2"/>
        <v>0</v>
      </c>
    </row>
    <row r="259" spans="1:8" s="69" customFormat="1" ht="38.25">
      <c r="A259" s="62">
        <v>12</v>
      </c>
      <c r="B259" s="68" t="s">
        <v>78</v>
      </c>
      <c r="C259" s="26" t="s">
        <v>101</v>
      </c>
      <c r="D259" s="30" t="s">
        <v>102</v>
      </c>
      <c r="E259" s="68">
        <v>1</v>
      </c>
      <c r="F259" s="60"/>
      <c r="G259" s="68">
        <v>1</v>
      </c>
      <c r="H259" s="37">
        <f t="shared" si="2"/>
        <v>0</v>
      </c>
    </row>
    <row r="260" spans="1:8" ht="32.25" customHeight="1">
      <c r="A260" s="131" t="s">
        <v>316</v>
      </c>
      <c r="B260" s="131"/>
      <c r="C260" s="131"/>
      <c r="D260" s="131"/>
      <c r="E260" s="131"/>
      <c r="F260" s="131"/>
      <c r="G260" s="131"/>
      <c r="H260" s="7">
        <f>SUM(H152:H259)</f>
        <v>0</v>
      </c>
    </row>
    <row r="261" spans="6:8" ht="30.75" customHeight="1">
      <c r="F261" s="143" t="s">
        <v>364</v>
      </c>
      <c r="G261" s="143"/>
      <c r="H261" s="52">
        <f>O148+H260</f>
        <v>0</v>
      </c>
    </row>
    <row r="262" spans="6:8" ht="30.75" customHeight="1">
      <c r="F262" s="143" t="s">
        <v>365</v>
      </c>
      <c r="G262" s="143"/>
      <c r="H262" s="52">
        <f>H261*2</f>
        <v>0</v>
      </c>
    </row>
    <row r="265" spans="2:10" ht="15">
      <c r="B265" s="135" t="s">
        <v>378</v>
      </c>
      <c r="C265" s="136"/>
      <c r="D265" s="137"/>
      <c r="E265" s="141" t="s">
        <v>104</v>
      </c>
      <c r="F265" s="142"/>
      <c r="G265" s="5"/>
      <c r="H265" s="5"/>
      <c r="I265" s="5"/>
      <c r="J265" s="5"/>
    </row>
    <row r="266" spans="2:10" ht="15">
      <c r="B266" s="138"/>
      <c r="C266" s="139"/>
      <c r="D266" s="140"/>
      <c r="E266" s="132"/>
      <c r="F266" s="133"/>
      <c r="G266" s="6"/>
      <c r="H266" s="6"/>
      <c r="I266" s="6"/>
      <c r="J266" s="6"/>
    </row>
    <row r="268" spans="2:11" ht="30" customHeight="1">
      <c r="B268" s="125" t="s">
        <v>370</v>
      </c>
      <c r="C268" s="126"/>
      <c r="D268" s="126"/>
      <c r="E268" s="126"/>
      <c r="F268" s="126"/>
      <c r="G268" s="126"/>
      <c r="H268" s="126"/>
      <c r="I268" s="126"/>
      <c r="J268" s="126"/>
      <c r="K268" s="126"/>
    </row>
    <row r="269" spans="3:10" ht="15">
      <c r="C269" s="8"/>
      <c r="D269" s="8"/>
      <c r="E269" s="8"/>
      <c r="F269" s="8"/>
      <c r="G269" s="8"/>
      <c r="H269" s="8"/>
      <c r="I269" s="46"/>
      <c r="J269" s="35"/>
    </row>
    <row r="270" spans="3:10" ht="15">
      <c r="C270" s="134"/>
      <c r="D270" s="134"/>
      <c r="E270" s="134"/>
      <c r="F270" s="134"/>
      <c r="G270" s="8"/>
      <c r="H270" s="8"/>
      <c r="I270" s="46"/>
      <c r="J270" s="35"/>
    </row>
    <row r="271" spans="3:10" ht="15" customHeight="1">
      <c r="C271" s="134"/>
      <c r="D271" s="134"/>
      <c r="E271" s="134"/>
      <c r="F271" s="134"/>
      <c r="G271" s="8"/>
      <c r="H271" s="8"/>
      <c r="I271" s="46"/>
      <c r="J271" s="35"/>
    </row>
    <row r="272" spans="1:11" ht="15" customHeight="1">
      <c r="A272" s="124" t="s">
        <v>354</v>
      </c>
      <c r="B272" s="124"/>
      <c r="C272" s="124"/>
      <c r="D272" s="124"/>
      <c r="E272" s="124"/>
      <c r="F272" s="124"/>
      <c r="G272" s="124"/>
      <c r="H272" s="124"/>
      <c r="I272" s="124"/>
      <c r="J272" s="124"/>
      <c r="K272" s="124"/>
    </row>
    <row r="273" spans="1:11" ht="15">
      <c r="A273" s="124"/>
      <c r="B273" s="124"/>
      <c r="C273" s="124"/>
      <c r="D273" s="124"/>
      <c r="E273" s="124"/>
      <c r="F273" s="124"/>
      <c r="G273" s="124"/>
      <c r="H273" s="124"/>
      <c r="I273" s="124"/>
      <c r="J273" s="124"/>
      <c r="K273" s="124"/>
    </row>
    <row r="274" spans="3:10" ht="15">
      <c r="C274" s="8"/>
      <c r="D274" s="8"/>
      <c r="E274" s="8"/>
      <c r="F274" s="8"/>
      <c r="G274" s="8"/>
      <c r="H274" s="8"/>
      <c r="I274" s="46"/>
      <c r="J274" s="35"/>
    </row>
  </sheetData>
  <sheetProtection/>
  <mergeCells count="509">
    <mergeCell ref="A3:B3"/>
    <mergeCell ref="D3:K3"/>
    <mergeCell ref="B4:C4"/>
    <mergeCell ref="E266:F266"/>
    <mergeCell ref="C270:F270"/>
    <mergeCell ref="C271:F271"/>
    <mergeCell ref="B265:D266"/>
    <mergeCell ref="E265:F265"/>
    <mergeCell ref="F261:G261"/>
    <mergeCell ref="F262:G262"/>
    <mergeCell ref="L113:L117"/>
    <mergeCell ref="N113:N117"/>
    <mergeCell ref="O113:O117"/>
    <mergeCell ref="A148:G148"/>
    <mergeCell ref="H148:N148"/>
    <mergeCell ref="A5:K5"/>
    <mergeCell ref="L104:L105"/>
    <mergeCell ref="N104:N105"/>
    <mergeCell ref="O104:O105"/>
    <mergeCell ref="O106:O107"/>
    <mergeCell ref="L108:L112"/>
    <mergeCell ref="N108:N112"/>
    <mergeCell ref="O108:O112"/>
    <mergeCell ref="O98:O101"/>
    <mergeCell ref="J94:J97"/>
    <mergeCell ref="J98:J101"/>
    <mergeCell ref="L102:L103"/>
    <mergeCell ref="N102:N103"/>
    <mergeCell ref="O102:O103"/>
    <mergeCell ref="O42:O45"/>
    <mergeCell ref="L46:L47"/>
    <mergeCell ref="N46:N47"/>
    <mergeCell ref="O46:O47"/>
    <mergeCell ref="O48:O53"/>
    <mergeCell ref="L81:L82"/>
    <mergeCell ref="N81:N82"/>
    <mergeCell ref="O81:O82"/>
    <mergeCell ref="M3:O3"/>
    <mergeCell ref="B150:C150"/>
    <mergeCell ref="A149:O149"/>
    <mergeCell ref="A272:K273"/>
    <mergeCell ref="B268:K268"/>
    <mergeCell ref="A151:H151"/>
    <mergeCell ref="A239:H239"/>
    <mergeCell ref="A247:H247"/>
    <mergeCell ref="A260:G260"/>
    <mergeCell ref="M81:M82"/>
    <mergeCell ref="B6:B11"/>
    <mergeCell ref="C6:C7"/>
    <mergeCell ref="D6:D7"/>
    <mergeCell ref="E6:E7"/>
    <mergeCell ref="F6:F7"/>
    <mergeCell ref="C8:C9"/>
    <mergeCell ref="D8:D9"/>
    <mergeCell ref="E8:E9"/>
    <mergeCell ref="F8:F9"/>
    <mergeCell ref="C10:C11"/>
    <mergeCell ref="D10:D11"/>
    <mergeCell ref="E10:E11"/>
    <mergeCell ref="F10:F11"/>
    <mergeCell ref="B12:B20"/>
    <mergeCell ref="C12:C16"/>
    <mergeCell ref="D15:D16"/>
    <mergeCell ref="E15:E16"/>
    <mergeCell ref="F15:F16"/>
    <mergeCell ref="C17:C20"/>
    <mergeCell ref="D17:D18"/>
    <mergeCell ref="D19:D20"/>
    <mergeCell ref="B21:B26"/>
    <mergeCell ref="C21:C23"/>
    <mergeCell ref="D21:D23"/>
    <mergeCell ref="E21:E23"/>
    <mergeCell ref="F21:F23"/>
    <mergeCell ref="C25:C26"/>
    <mergeCell ref="D25:D26"/>
    <mergeCell ref="E25:E26"/>
    <mergeCell ref="F25:F26"/>
    <mergeCell ref="E27:E29"/>
    <mergeCell ref="F27:F29"/>
    <mergeCell ref="D30:D31"/>
    <mergeCell ref="E30:E31"/>
    <mergeCell ref="F30:F31"/>
    <mergeCell ref="C32:C33"/>
    <mergeCell ref="D32:D33"/>
    <mergeCell ref="E32:E33"/>
    <mergeCell ref="F32:F33"/>
    <mergeCell ref="B35:B36"/>
    <mergeCell ref="C35:C36"/>
    <mergeCell ref="D35:D36"/>
    <mergeCell ref="E35:E36"/>
    <mergeCell ref="F35:F36"/>
    <mergeCell ref="B27:B34"/>
    <mergeCell ref="C27:C31"/>
    <mergeCell ref="D27:D29"/>
    <mergeCell ref="B37:B39"/>
    <mergeCell ref="C37:C38"/>
    <mergeCell ref="D37:D38"/>
    <mergeCell ref="E37:E38"/>
    <mergeCell ref="F37:F38"/>
    <mergeCell ref="B40:B47"/>
    <mergeCell ref="C40:C45"/>
    <mergeCell ref="D40:D41"/>
    <mergeCell ref="E40:E41"/>
    <mergeCell ref="F40:F41"/>
    <mergeCell ref="D42:D45"/>
    <mergeCell ref="E42:E45"/>
    <mergeCell ref="F42:F45"/>
    <mergeCell ref="C46:C47"/>
    <mergeCell ref="D46:D47"/>
    <mergeCell ref="E46:E47"/>
    <mergeCell ref="F46:F47"/>
    <mergeCell ref="B48:B66"/>
    <mergeCell ref="C48:C53"/>
    <mergeCell ref="D48:D53"/>
    <mergeCell ref="E48:E53"/>
    <mergeCell ref="C54:C55"/>
    <mergeCell ref="D54:D55"/>
    <mergeCell ref="E54:E55"/>
    <mergeCell ref="C57:C59"/>
    <mergeCell ref="D57:D59"/>
    <mergeCell ref="C61:C66"/>
    <mergeCell ref="D63:D66"/>
    <mergeCell ref="E63:E66"/>
    <mergeCell ref="F63:F66"/>
    <mergeCell ref="B67:B75"/>
    <mergeCell ref="C67:C70"/>
    <mergeCell ref="D67:D68"/>
    <mergeCell ref="E67:E68"/>
    <mergeCell ref="F67:F68"/>
    <mergeCell ref="D69:D70"/>
    <mergeCell ref="E69:E70"/>
    <mergeCell ref="F69:F70"/>
    <mergeCell ref="C71:C72"/>
    <mergeCell ref="D71:D72"/>
    <mergeCell ref="E71:E72"/>
    <mergeCell ref="F71:F72"/>
    <mergeCell ref="C73:C75"/>
    <mergeCell ref="D73:D74"/>
    <mergeCell ref="E73:E74"/>
    <mergeCell ref="F73:F74"/>
    <mergeCell ref="B76:B82"/>
    <mergeCell ref="C76:C80"/>
    <mergeCell ref="D76:D78"/>
    <mergeCell ref="E76:E78"/>
    <mergeCell ref="F76:F78"/>
    <mergeCell ref="D79:D80"/>
    <mergeCell ref="E79:E80"/>
    <mergeCell ref="F79:F80"/>
    <mergeCell ref="C81:C82"/>
    <mergeCell ref="D81:D82"/>
    <mergeCell ref="E81:E82"/>
    <mergeCell ref="F81:F82"/>
    <mergeCell ref="B83:B86"/>
    <mergeCell ref="C83:C84"/>
    <mergeCell ref="D83:D84"/>
    <mergeCell ref="E83:E84"/>
    <mergeCell ref="F83:F84"/>
    <mergeCell ref="C85:C86"/>
    <mergeCell ref="D85:D86"/>
    <mergeCell ref="E85:E86"/>
    <mergeCell ref="F85:F86"/>
    <mergeCell ref="B87:B93"/>
    <mergeCell ref="C87:C88"/>
    <mergeCell ref="D87:D88"/>
    <mergeCell ref="E87:E88"/>
    <mergeCell ref="F87:F88"/>
    <mergeCell ref="C89:C92"/>
    <mergeCell ref="D89:D90"/>
    <mergeCell ref="E89:E90"/>
    <mergeCell ref="F89:F90"/>
    <mergeCell ref="D91:D92"/>
    <mergeCell ref="E91:E92"/>
    <mergeCell ref="F91:F92"/>
    <mergeCell ref="B94:B103"/>
    <mergeCell ref="C94:C103"/>
    <mergeCell ref="D94:D97"/>
    <mergeCell ref="E94:E97"/>
    <mergeCell ref="F94:F97"/>
    <mergeCell ref="D98:D101"/>
    <mergeCell ref="E98:E101"/>
    <mergeCell ref="F98:F101"/>
    <mergeCell ref="D102:D103"/>
    <mergeCell ref="E102:E103"/>
    <mergeCell ref="F102:F103"/>
    <mergeCell ref="B104:B107"/>
    <mergeCell ref="C104:C105"/>
    <mergeCell ref="D104:D105"/>
    <mergeCell ref="E104:E105"/>
    <mergeCell ref="F104:F105"/>
    <mergeCell ref="C106:C107"/>
    <mergeCell ref="D106:D107"/>
    <mergeCell ref="E106:E107"/>
    <mergeCell ref="F106:F107"/>
    <mergeCell ref="B108:B127"/>
    <mergeCell ref="C108:C112"/>
    <mergeCell ref="D108:D112"/>
    <mergeCell ref="E108:E112"/>
    <mergeCell ref="F108:F112"/>
    <mergeCell ref="C113:C117"/>
    <mergeCell ref="D113:D117"/>
    <mergeCell ref="E113:E117"/>
    <mergeCell ref="F113:F117"/>
    <mergeCell ref="C118:C119"/>
    <mergeCell ref="D118:D119"/>
    <mergeCell ref="E118:E119"/>
    <mergeCell ref="F118:F119"/>
    <mergeCell ref="C120:C121"/>
    <mergeCell ref="D120:D121"/>
    <mergeCell ref="E120:E121"/>
    <mergeCell ref="F120:F121"/>
    <mergeCell ref="G120:G121"/>
    <mergeCell ref="H120:H121"/>
    <mergeCell ref="C122:C123"/>
    <mergeCell ref="D122:D123"/>
    <mergeCell ref="E122:E123"/>
    <mergeCell ref="F122:F123"/>
    <mergeCell ref="C124:C125"/>
    <mergeCell ref="D124:D125"/>
    <mergeCell ref="E124:E125"/>
    <mergeCell ref="F124:F125"/>
    <mergeCell ref="C126:C127"/>
    <mergeCell ref="D126:D127"/>
    <mergeCell ref="E126:E127"/>
    <mergeCell ref="F126:F127"/>
    <mergeCell ref="B128:B131"/>
    <mergeCell ref="C128:C131"/>
    <mergeCell ref="D128:D131"/>
    <mergeCell ref="E128:E131"/>
    <mergeCell ref="F128:F131"/>
    <mergeCell ref="B132:B133"/>
    <mergeCell ref="C132:C133"/>
    <mergeCell ref="D132:D133"/>
    <mergeCell ref="E132:E133"/>
    <mergeCell ref="F132:F133"/>
    <mergeCell ref="B134:B147"/>
    <mergeCell ref="C134:C135"/>
    <mergeCell ref="D134:D135"/>
    <mergeCell ref="E134:E135"/>
    <mergeCell ref="F134:F135"/>
    <mergeCell ref="C136:C138"/>
    <mergeCell ref="D136:D138"/>
    <mergeCell ref="E136:E138"/>
    <mergeCell ref="F136:F138"/>
    <mergeCell ref="C140:C141"/>
    <mergeCell ref="D140:D141"/>
    <mergeCell ref="E140:E141"/>
    <mergeCell ref="F140:F141"/>
    <mergeCell ref="C142:C145"/>
    <mergeCell ref="D142:D143"/>
    <mergeCell ref="E142:E143"/>
    <mergeCell ref="F142:F143"/>
    <mergeCell ref="D144:D145"/>
    <mergeCell ref="E144:E145"/>
    <mergeCell ref="F144:F145"/>
    <mergeCell ref="C146:C147"/>
    <mergeCell ref="D146:D147"/>
    <mergeCell ref="E146:E147"/>
    <mergeCell ref="F146:F147"/>
    <mergeCell ref="K6:K7"/>
    <mergeCell ref="K8:K9"/>
    <mergeCell ref="K10:K11"/>
    <mergeCell ref="K15:K16"/>
    <mergeCell ref="K21:K23"/>
    <mergeCell ref="K25:K26"/>
    <mergeCell ref="F57:F59"/>
    <mergeCell ref="K27:K29"/>
    <mergeCell ref="K30:K31"/>
    <mergeCell ref="K32:K33"/>
    <mergeCell ref="K35:K36"/>
    <mergeCell ref="K37:K38"/>
    <mergeCell ref="K40:K41"/>
    <mergeCell ref="F54:F55"/>
    <mergeCell ref="K73:K74"/>
    <mergeCell ref="K76:K78"/>
    <mergeCell ref="K79:K80"/>
    <mergeCell ref="K42:K45"/>
    <mergeCell ref="K46:K47"/>
    <mergeCell ref="K54:K55"/>
    <mergeCell ref="K63:K66"/>
    <mergeCell ref="K57:K59"/>
    <mergeCell ref="K81:K82"/>
    <mergeCell ref="K83:K84"/>
    <mergeCell ref="K85:K86"/>
    <mergeCell ref="K87:K88"/>
    <mergeCell ref="K89:K90"/>
    <mergeCell ref="K91:K92"/>
    <mergeCell ref="K126:K127"/>
    <mergeCell ref="K94:K97"/>
    <mergeCell ref="K98:K101"/>
    <mergeCell ref="K102:K103"/>
    <mergeCell ref="K104:K105"/>
    <mergeCell ref="K106:K107"/>
    <mergeCell ref="K108:K112"/>
    <mergeCell ref="K132:K133"/>
    <mergeCell ref="K134:K135"/>
    <mergeCell ref="K136:K138"/>
    <mergeCell ref="K140:K141"/>
    <mergeCell ref="K142:K143"/>
    <mergeCell ref="K113:K117"/>
    <mergeCell ref="K118:K119"/>
    <mergeCell ref="K120:K121"/>
    <mergeCell ref="K122:K123"/>
    <mergeCell ref="K124:K125"/>
    <mergeCell ref="K144:K145"/>
    <mergeCell ref="K146:K147"/>
    <mergeCell ref="J120:J121"/>
    <mergeCell ref="L6:L7"/>
    <mergeCell ref="M6:M7"/>
    <mergeCell ref="N6:N7"/>
    <mergeCell ref="L15:L16"/>
    <mergeCell ref="M15:M16"/>
    <mergeCell ref="N15:N16"/>
    <mergeCell ref="L27:L29"/>
    <mergeCell ref="O6:O7"/>
    <mergeCell ref="L8:L9"/>
    <mergeCell ref="M8:M9"/>
    <mergeCell ref="N8:N9"/>
    <mergeCell ref="O8:O9"/>
    <mergeCell ref="L10:L11"/>
    <mergeCell ref="M10:M11"/>
    <mergeCell ref="N10:N11"/>
    <mergeCell ref="O10:O11"/>
    <mergeCell ref="O15:O16"/>
    <mergeCell ref="L21:L23"/>
    <mergeCell ref="M21:M23"/>
    <mergeCell ref="N21:N23"/>
    <mergeCell ref="O21:O23"/>
    <mergeCell ref="L25:L26"/>
    <mergeCell ref="M25:M26"/>
    <mergeCell ref="N25:N26"/>
    <mergeCell ref="O25:O26"/>
    <mergeCell ref="M27:M29"/>
    <mergeCell ref="N27:N29"/>
    <mergeCell ref="O27:O29"/>
    <mergeCell ref="L30:L31"/>
    <mergeCell ref="M30:M31"/>
    <mergeCell ref="N30:N31"/>
    <mergeCell ref="O30:O31"/>
    <mergeCell ref="L32:L33"/>
    <mergeCell ref="M32:M33"/>
    <mergeCell ref="N32:N33"/>
    <mergeCell ref="O32:O33"/>
    <mergeCell ref="L35:L36"/>
    <mergeCell ref="M35:M36"/>
    <mergeCell ref="N35:N36"/>
    <mergeCell ref="O35:O36"/>
    <mergeCell ref="L37:L38"/>
    <mergeCell ref="M37:M38"/>
    <mergeCell ref="N37:N38"/>
    <mergeCell ref="O37:O38"/>
    <mergeCell ref="L40:L41"/>
    <mergeCell ref="N40:N41"/>
    <mergeCell ref="O40:O41"/>
    <mergeCell ref="O79:O80"/>
    <mergeCell ref="L42:L45"/>
    <mergeCell ref="N42:N45"/>
    <mergeCell ref="F48:F53"/>
    <mergeCell ref="K48:K53"/>
    <mergeCell ref="L48:L53"/>
    <mergeCell ref="N48:N53"/>
    <mergeCell ref="K67:K68"/>
    <mergeCell ref="K69:K70"/>
    <mergeCell ref="K71:K72"/>
    <mergeCell ref="J63:J66"/>
    <mergeCell ref="L69:L70"/>
    <mergeCell ref="N69:N70"/>
    <mergeCell ref="O69:O70"/>
    <mergeCell ref="M48:M53"/>
    <mergeCell ref="L57:L59"/>
    <mergeCell ref="M57:M59"/>
    <mergeCell ref="N57:N59"/>
    <mergeCell ref="O57:O59"/>
    <mergeCell ref="L67:L68"/>
    <mergeCell ref="N67:N68"/>
    <mergeCell ref="O67:O68"/>
    <mergeCell ref="L54:L55"/>
    <mergeCell ref="L63:L66"/>
    <mergeCell ref="N63:N66"/>
    <mergeCell ref="O63:O66"/>
    <mergeCell ref="O73:O74"/>
    <mergeCell ref="O76:O78"/>
    <mergeCell ref="L71:L72"/>
    <mergeCell ref="M71:M72"/>
    <mergeCell ref="N71:N72"/>
    <mergeCell ref="O71:O72"/>
    <mergeCell ref="M76:M78"/>
    <mergeCell ref="M79:M80"/>
    <mergeCell ref="L76:L78"/>
    <mergeCell ref="N76:N78"/>
    <mergeCell ref="L73:L74"/>
    <mergeCell ref="M73:M74"/>
    <mergeCell ref="N73:N74"/>
    <mergeCell ref="L79:L80"/>
    <mergeCell ref="N79:N80"/>
    <mergeCell ref="L83:L84"/>
    <mergeCell ref="M83:M84"/>
    <mergeCell ref="N83:N84"/>
    <mergeCell ref="O83:O84"/>
    <mergeCell ref="L85:L86"/>
    <mergeCell ref="M85:M86"/>
    <mergeCell ref="N85:N86"/>
    <mergeCell ref="O85:O86"/>
    <mergeCell ref="L87:L88"/>
    <mergeCell ref="M87:M88"/>
    <mergeCell ref="N87:N88"/>
    <mergeCell ref="O87:O88"/>
    <mergeCell ref="L89:L90"/>
    <mergeCell ref="M89:M90"/>
    <mergeCell ref="N89:N90"/>
    <mergeCell ref="O89:O90"/>
    <mergeCell ref="J128:J131"/>
    <mergeCell ref="M94:M97"/>
    <mergeCell ref="L94:L97"/>
    <mergeCell ref="N94:N97"/>
    <mergeCell ref="O94:O97"/>
    <mergeCell ref="L91:L92"/>
    <mergeCell ref="M91:M92"/>
    <mergeCell ref="N91:N92"/>
    <mergeCell ref="O91:O92"/>
    <mergeCell ref="K128:K131"/>
    <mergeCell ref="L106:L107"/>
    <mergeCell ref="N106:N107"/>
    <mergeCell ref="L124:L125"/>
    <mergeCell ref="N124:N125"/>
    <mergeCell ref="O124:O125"/>
    <mergeCell ref="M98:M101"/>
    <mergeCell ref="M102:M103"/>
    <mergeCell ref="L98:L101"/>
    <mergeCell ref="N98:N101"/>
    <mergeCell ref="M104:M105"/>
    <mergeCell ref="O118:O119"/>
    <mergeCell ref="M113:M117"/>
    <mergeCell ref="N122:N123"/>
    <mergeCell ref="O122:O123"/>
    <mergeCell ref="M106:M107"/>
    <mergeCell ref="M108:M112"/>
    <mergeCell ref="M122:M123"/>
    <mergeCell ref="M124:M125"/>
    <mergeCell ref="L122:L123"/>
    <mergeCell ref="L118:L119"/>
    <mergeCell ref="M118:M119"/>
    <mergeCell ref="N118:N119"/>
    <mergeCell ref="L126:L127"/>
    <mergeCell ref="M126:M127"/>
    <mergeCell ref="N126:N127"/>
    <mergeCell ref="O126:O127"/>
    <mergeCell ref="O128:O131"/>
    <mergeCell ref="E57:E59"/>
    <mergeCell ref="L120:L121"/>
    <mergeCell ref="M120:M121"/>
    <mergeCell ref="N120:N121"/>
    <mergeCell ref="O120:O121"/>
    <mergeCell ref="L132:L133"/>
    <mergeCell ref="M132:M133"/>
    <mergeCell ref="N132:N133"/>
    <mergeCell ref="O132:O133"/>
    <mergeCell ref="M128:M131"/>
    <mergeCell ref="L128:L131"/>
    <mergeCell ref="N128:N131"/>
    <mergeCell ref="B213:B217"/>
    <mergeCell ref="B218:B219"/>
    <mergeCell ref="B221:B222"/>
    <mergeCell ref="B223:B228"/>
    <mergeCell ref="I120:I121"/>
    <mergeCell ref="B152:B163"/>
    <mergeCell ref="B164:B186"/>
    <mergeCell ref="B187:B190"/>
    <mergeCell ref="B191:B192"/>
    <mergeCell ref="B193:B198"/>
    <mergeCell ref="B229:B235"/>
    <mergeCell ref="B236:B238"/>
    <mergeCell ref="B242:B243"/>
    <mergeCell ref="D242:D243"/>
    <mergeCell ref="B253:B258"/>
    <mergeCell ref="L134:L135"/>
    <mergeCell ref="L140:L141"/>
    <mergeCell ref="L144:L145"/>
    <mergeCell ref="B202:B206"/>
    <mergeCell ref="B207:B212"/>
    <mergeCell ref="M134:M135"/>
    <mergeCell ref="N134:N135"/>
    <mergeCell ref="O134:O135"/>
    <mergeCell ref="L136:L138"/>
    <mergeCell ref="M136:M138"/>
    <mergeCell ref="N136:N138"/>
    <mergeCell ref="M140:M141"/>
    <mergeCell ref="N140:N141"/>
    <mergeCell ref="O140:O141"/>
    <mergeCell ref="L142:L143"/>
    <mergeCell ref="M142:M143"/>
    <mergeCell ref="N142:N143"/>
    <mergeCell ref="O142:O143"/>
    <mergeCell ref="M144:M145"/>
    <mergeCell ref="N144:N145"/>
    <mergeCell ref="O144:O145"/>
    <mergeCell ref="L146:L147"/>
    <mergeCell ref="M146:M147"/>
    <mergeCell ref="N146:N147"/>
    <mergeCell ref="O146:O147"/>
    <mergeCell ref="O136:O138"/>
    <mergeCell ref="M40:M41"/>
    <mergeCell ref="M42:M45"/>
    <mergeCell ref="M46:M47"/>
    <mergeCell ref="M54:M55"/>
    <mergeCell ref="M63:M66"/>
    <mergeCell ref="M67:M68"/>
    <mergeCell ref="M69:M70"/>
    <mergeCell ref="N54:N55"/>
    <mergeCell ref="O54:O55"/>
  </mergeCells>
  <printOptions/>
  <pageMargins left="0.5118110236220472" right="0.1968503937007874" top="0.5511811023622047" bottom="0.5511811023622047" header="0.31496062992125984" footer="0.31496062992125984"/>
  <pageSetup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lietotajs</dc:creator>
  <cp:keywords/>
  <dc:description/>
  <cp:lastModifiedBy>Martins Pukinskis</cp:lastModifiedBy>
  <cp:lastPrinted>2022-09-02T12:30:55Z</cp:lastPrinted>
  <dcterms:created xsi:type="dcterms:W3CDTF">2015-02-18T08:52:14Z</dcterms:created>
  <dcterms:modified xsi:type="dcterms:W3CDTF">2022-09-02T12:34:22Z</dcterms:modified>
  <cp:category/>
  <cp:version/>
  <cp:contentType/>
  <cp:contentStatus/>
</cp:coreProperties>
</file>