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35" activeTab="0"/>
  </bookViews>
  <sheets>
    <sheet name="2021_2022_2023" sheetId="1" r:id="rId1"/>
  </sheets>
  <definedNames/>
  <calcPr fullCalcOnLoad="1"/>
</workbook>
</file>

<file path=xl/sharedStrings.xml><?xml version="1.0" encoding="utf-8"?>
<sst xmlns="http://schemas.openxmlformats.org/spreadsheetml/2006/main" count="82" uniqueCount="71">
  <si>
    <t xml:space="preserve"> KOPĀ</t>
  </si>
  <si>
    <t>EUR/stundā</t>
  </si>
  <si>
    <t>Kopējās stundu skaits mēnesī</t>
  </si>
  <si>
    <t>Svētku stundas mēnesī</t>
  </si>
  <si>
    <t>(4 x 8)</t>
  </si>
  <si>
    <t>(6*8)</t>
  </si>
  <si>
    <t>9+10+11</t>
  </si>
  <si>
    <t>(12/4)</t>
  </si>
  <si>
    <t>1a</t>
  </si>
  <si>
    <t>2a</t>
  </si>
  <si>
    <t>12/12 mēn.</t>
  </si>
  <si>
    <t>3a</t>
  </si>
  <si>
    <t>4a</t>
  </si>
  <si>
    <t>12+1a+2a</t>
  </si>
  <si>
    <t>(3a/4)</t>
  </si>
  <si>
    <t xml:space="preserve">Bruto pamatalga </t>
  </si>
  <si>
    <t>EUR/mēnesī</t>
  </si>
  <si>
    <t xml:space="preserve">Piemaksa par darbu nakts stundās (22:00-6:00) </t>
  </si>
  <si>
    <t xml:space="preserve">Piemaksa par darbu svētku dienās </t>
  </si>
  <si>
    <t>KOPĀ Bruto algas summa</t>
  </si>
  <si>
    <t>Atvaļinājumu uzkrājums</t>
  </si>
  <si>
    <t>Darba dienas, brīvdienas, svētku dienas /stundu mēnesī</t>
  </si>
  <si>
    <t>Darba dienu un brīvdienu skaits mēnesī</t>
  </si>
  <si>
    <t>Svētku dienu skaits mēnesī</t>
  </si>
  <si>
    <t>Stundu skaits dienā</t>
  </si>
  <si>
    <t>Naksts stundu mēnesī</t>
  </si>
  <si>
    <t>Normas stundu skaits mēn. 1 cilv.</t>
  </si>
  <si>
    <r>
      <t>Darbinieka stundas tarifa likme - bruto</t>
    </r>
    <r>
      <rPr>
        <b/>
        <i/>
        <sz val="10"/>
        <color indexed="12"/>
        <rFont val="Times New Roman"/>
        <family val="1"/>
      </rPr>
      <t xml:space="preserve"> (diennakts likme)</t>
    </r>
  </si>
  <si>
    <r>
      <t xml:space="preserve">* Min.stundas tarifa likme - bruto </t>
    </r>
    <r>
      <rPr>
        <b/>
        <i/>
        <sz val="10.5"/>
        <color indexed="12"/>
        <rFont val="Times New Roman"/>
        <family val="1"/>
      </rPr>
      <t>(dienas likme)</t>
    </r>
  </si>
  <si>
    <t>Papildus norādāmās izdevumi:</t>
  </si>
  <si>
    <t>Vienas darba stundas aprēķins</t>
  </si>
  <si>
    <t>Papildus darba devēja izmaksas</t>
  </si>
  <si>
    <t xml:space="preserve">KOPĀ darba devēja izmaksas </t>
  </si>
  <si>
    <t>&gt; Formastērps/darba:</t>
  </si>
  <si>
    <t>&gt; Aprīkojums/speclīdzekļi/sakaru iekārtas:</t>
  </si>
  <si>
    <t>&gt; Administrācijas un apmācību izmaksas:</t>
  </si>
  <si>
    <t>(5 x 8) /2</t>
  </si>
  <si>
    <r>
      <t xml:space="preserve">Min.stundas tarifa likme          ( st./ EUR )*    </t>
    </r>
  </si>
  <si>
    <t>2021.g. augusts</t>
  </si>
  <si>
    <t>2021.g. septembris</t>
  </si>
  <si>
    <t>2021.g. oktobris</t>
  </si>
  <si>
    <t>2021.g. novembris</t>
  </si>
  <si>
    <t>2021.g. decembris</t>
  </si>
  <si>
    <r>
      <t>iepirkuma Nr.</t>
    </r>
    <r>
      <rPr>
        <i/>
        <sz val="12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R1S 2021/42-IEP nolikumam</t>
    </r>
  </si>
  <si>
    <t>4.1.pielikums</t>
  </si>
  <si>
    <t>2022.g. janvāris</t>
  </si>
  <si>
    <t>2022.g. februāris</t>
  </si>
  <si>
    <t>2022.g. marts</t>
  </si>
  <si>
    <t>2022.g. aprīlis</t>
  </si>
  <si>
    <t>2022.g. maijs</t>
  </si>
  <si>
    <t>2022.g. jūnijs</t>
  </si>
  <si>
    <t>2022.g. jūlijs</t>
  </si>
  <si>
    <t>2022.g. augusts</t>
  </si>
  <si>
    <t>2022.g. septembris</t>
  </si>
  <si>
    <t>2022.g. oktobris</t>
  </si>
  <si>
    <t>2022.g. novembris</t>
  </si>
  <si>
    <t>2022.g. decembris</t>
  </si>
  <si>
    <t>2023.g. janvāris</t>
  </si>
  <si>
    <t>2023.g. februāris</t>
  </si>
  <si>
    <t>2023.g. marts</t>
  </si>
  <si>
    <t>2023.g. aprīlis</t>
  </si>
  <si>
    <t>2023.g. maijs</t>
  </si>
  <si>
    <t>2023.g. jūnijs</t>
  </si>
  <si>
    <t>Gads/ mēnesis</t>
  </si>
  <si>
    <t>Apsardzes pakalpojuma stundas tarifa likme par diennakts (24h) objektu, EUR bez PVN:</t>
  </si>
  <si>
    <r>
      <t xml:space="preserve">VSAOI likme darba devēja daļa - </t>
    </r>
    <r>
      <rPr>
        <sz val="10"/>
        <color indexed="10"/>
        <rFont val="Times New Roman"/>
        <family val="1"/>
      </rPr>
      <t>_____%</t>
    </r>
    <r>
      <rPr>
        <sz val="10"/>
        <color indexed="8"/>
        <rFont val="Times New Roman"/>
        <family val="1"/>
      </rPr>
      <t>**</t>
    </r>
  </si>
  <si>
    <r>
      <t xml:space="preserve">(12+1a) x </t>
    </r>
    <r>
      <rPr>
        <sz val="8"/>
        <color indexed="10"/>
        <rFont val="Times New Roman"/>
        <family val="1"/>
      </rPr>
      <t>_____%</t>
    </r>
  </si>
  <si>
    <t>KOPĀ darba devēja izmaksas - stundas likme</t>
  </si>
  <si>
    <t>2021.g. jūlijs (no 01.07. plkst. 08:00)</t>
  </si>
  <si>
    <t>2023.g. jūlijs (līdz 01.07. plks. 08:00)</t>
  </si>
  <si>
    <t>Stundas tarifa likmes aprēķins 1 postenim - 24 h diennaktī, katru dienu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</si>
</sst>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2]\ #,##0.00"/>
    <numFmt numFmtId="165" formatCode="0.0000"/>
    <numFmt numFmtId="166" formatCode="[$EUR]\ 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b/>
      <u val="single"/>
      <sz val="16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sz val="12"/>
      <color indexed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.5"/>
      <color indexed="12"/>
      <name val="Times New Roman"/>
      <family val="1"/>
    </font>
    <font>
      <b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i/>
      <sz val="10.5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.5"/>
      <color theme="1"/>
      <name val="Times New Roman"/>
      <family val="1"/>
    </font>
    <font>
      <b/>
      <i/>
      <sz val="10.5"/>
      <color theme="1"/>
      <name val="Times New Roman"/>
      <family val="1"/>
    </font>
    <font>
      <sz val="12"/>
      <color rgb="FF0000FF"/>
      <name val="Times New Roman"/>
      <family val="1"/>
    </font>
    <font>
      <i/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>
        <color indexed="8"/>
      </bottom>
    </border>
    <border>
      <left style="thin"/>
      <right style="thin"/>
      <top/>
      <bottom/>
    </border>
    <border>
      <left style="medium"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thin">
        <color indexed="8"/>
      </right>
      <top style="medium"/>
      <bottom style="medium"/>
    </border>
    <border>
      <left/>
      <right/>
      <top style="medium"/>
      <bottom style="medium"/>
    </border>
    <border>
      <left style="medium"/>
      <right style="thin">
        <color indexed="8"/>
      </right>
      <top style="medium"/>
      <bottom style="thin"/>
    </border>
    <border>
      <left/>
      <right/>
      <top style="medium"/>
      <bottom style="thin"/>
    </border>
    <border>
      <left style="medium"/>
      <right style="thin">
        <color indexed="8"/>
      </right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5" fillId="0" borderId="0" xfId="0" applyFont="1" applyAlignment="1">
      <alignment/>
    </xf>
    <xf numFmtId="0" fontId="6" fillId="0" borderId="0" xfId="57" applyFont="1">
      <alignment/>
      <protection/>
    </xf>
    <xf numFmtId="0" fontId="7" fillId="0" borderId="0" xfId="57" applyFont="1">
      <alignment/>
      <protection/>
    </xf>
    <xf numFmtId="0" fontId="8" fillId="0" borderId="0" xfId="57" applyFont="1" applyAlignment="1">
      <alignment horizontal="center" wrapText="1"/>
      <protection/>
    </xf>
    <xf numFmtId="0" fontId="7" fillId="0" borderId="0" xfId="57" applyFont="1" applyAlignment="1">
      <alignment vertical="center"/>
      <protection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75" fillId="0" borderId="0" xfId="0" applyFont="1" applyBorder="1" applyAlignment="1">
      <alignment/>
    </xf>
    <xf numFmtId="164" fontId="75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2" fontId="75" fillId="0" borderId="0" xfId="0" applyNumberFormat="1" applyFont="1" applyAlignment="1">
      <alignment/>
    </xf>
    <xf numFmtId="0" fontId="76" fillId="33" borderId="10" xfId="0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center" vertical="center"/>
    </xf>
    <xf numFmtId="0" fontId="20" fillId="0" borderId="0" xfId="57" applyFont="1" applyAlignment="1">
      <alignment vertical="center"/>
      <protection/>
    </xf>
    <xf numFmtId="0" fontId="77" fillId="0" borderId="0" xfId="0" applyFont="1" applyAlignment="1">
      <alignment vertical="center"/>
    </xf>
    <xf numFmtId="0" fontId="28" fillId="0" borderId="0" xfId="57" applyFont="1" applyAlignment="1">
      <alignment vertical="center"/>
      <protection/>
    </xf>
    <xf numFmtId="0" fontId="78" fillId="0" borderId="0" xfId="0" applyFont="1" applyAlignment="1">
      <alignment horizontal="center"/>
    </xf>
    <xf numFmtId="0" fontId="30" fillId="0" borderId="0" xfId="57" applyFont="1" applyAlignment="1">
      <alignment vertical="center"/>
      <protection/>
    </xf>
    <xf numFmtId="0" fontId="79" fillId="0" borderId="0" xfId="0" applyFont="1" applyAlignment="1">
      <alignment horizontal="center"/>
    </xf>
    <xf numFmtId="0" fontId="75" fillId="0" borderId="0" xfId="0" applyFont="1" applyBorder="1" applyAlignment="1">
      <alignment vertical="center"/>
    </xf>
    <xf numFmtId="0" fontId="22" fillId="0" borderId="0" xfId="57" applyFont="1" applyAlignment="1">
      <alignment vertical="center"/>
      <protection/>
    </xf>
    <xf numFmtId="0" fontId="80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81" fillId="0" borderId="0" xfId="0" applyFont="1" applyAlignment="1">
      <alignment vertical="center"/>
    </xf>
    <xf numFmtId="0" fontId="80" fillId="0" borderId="0" xfId="0" applyFont="1" applyAlignment="1">
      <alignment horizontal="left" vertical="center"/>
    </xf>
    <xf numFmtId="0" fontId="20" fillId="34" borderId="12" xfId="57" applyFont="1" applyFill="1" applyBorder="1" applyAlignment="1">
      <alignment horizontal="left" vertical="center"/>
      <protection/>
    </xf>
    <xf numFmtId="0" fontId="20" fillId="34" borderId="11" xfId="57" applyFont="1" applyFill="1" applyBorder="1" applyAlignment="1">
      <alignment horizontal="center" vertical="center"/>
      <protection/>
    </xf>
    <xf numFmtId="1" fontId="20" fillId="34" borderId="13" xfId="57" applyNumberFormat="1" applyFont="1" applyFill="1" applyBorder="1" applyAlignment="1">
      <alignment horizontal="center" vertical="center"/>
      <protection/>
    </xf>
    <xf numFmtId="165" fontId="20" fillId="34" borderId="10" xfId="57" applyNumberFormat="1" applyFont="1" applyFill="1" applyBorder="1" applyAlignment="1">
      <alignment horizontal="center" vertical="center"/>
      <protection/>
    </xf>
    <xf numFmtId="164" fontId="20" fillId="0" borderId="14" xfId="57" applyNumberFormat="1" applyFont="1" applyFill="1" applyBorder="1" applyAlignment="1">
      <alignment horizontal="right" vertical="center"/>
      <protection/>
    </xf>
    <xf numFmtId="164" fontId="20" fillId="0" borderId="15" xfId="57" applyNumberFormat="1" applyFont="1" applyFill="1" applyBorder="1" applyAlignment="1">
      <alignment horizontal="right" vertical="center"/>
      <protection/>
    </xf>
    <xf numFmtId="0" fontId="20" fillId="34" borderId="16" xfId="57" applyFont="1" applyFill="1" applyBorder="1" applyAlignment="1">
      <alignment horizontal="left" vertical="center"/>
      <protection/>
    </xf>
    <xf numFmtId="0" fontId="20" fillId="34" borderId="17" xfId="57" applyFont="1" applyFill="1" applyBorder="1" applyAlignment="1">
      <alignment horizontal="center" vertical="center"/>
      <protection/>
    </xf>
    <xf numFmtId="1" fontId="20" fillId="34" borderId="17" xfId="57" applyNumberFormat="1" applyFont="1" applyFill="1" applyBorder="1" applyAlignment="1">
      <alignment horizontal="center" vertical="center"/>
      <protection/>
    </xf>
    <xf numFmtId="165" fontId="20" fillId="34" borderId="18" xfId="57" applyNumberFormat="1" applyFont="1" applyFill="1" applyBorder="1" applyAlignment="1">
      <alignment horizontal="center" vertical="center"/>
      <protection/>
    </xf>
    <xf numFmtId="164" fontId="20" fillId="0" borderId="19" xfId="57" applyNumberFormat="1" applyFont="1" applyFill="1" applyBorder="1" applyAlignment="1">
      <alignment horizontal="right" vertical="center"/>
      <protection/>
    </xf>
    <xf numFmtId="0" fontId="20" fillId="34" borderId="20" xfId="57" applyFont="1" applyFill="1" applyBorder="1" applyAlignment="1">
      <alignment horizontal="left" vertical="center"/>
      <protection/>
    </xf>
    <xf numFmtId="164" fontId="20" fillId="0" borderId="21" xfId="57" applyNumberFormat="1" applyFont="1" applyFill="1" applyBorder="1" applyAlignment="1">
      <alignment horizontal="right" vertical="center"/>
      <protection/>
    </xf>
    <xf numFmtId="0" fontId="20" fillId="34" borderId="22" xfId="57" applyFont="1" applyFill="1" applyBorder="1" applyAlignment="1">
      <alignment horizontal="center" vertical="center"/>
      <protection/>
    </xf>
    <xf numFmtId="1" fontId="20" fillId="34" borderId="11" xfId="57" applyNumberFormat="1" applyFont="1" applyFill="1" applyBorder="1" applyAlignment="1">
      <alignment horizontal="center" vertical="center"/>
      <protection/>
    </xf>
    <xf numFmtId="164" fontId="20" fillId="0" borderId="23" xfId="57" applyNumberFormat="1" applyFont="1" applyFill="1" applyBorder="1" applyAlignment="1">
      <alignment horizontal="right" vertical="center"/>
      <protection/>
    </xf>
    <xf numFmtId="0" fontId="82" fillId="0" borderId="0" xfId="0" applyFont="1" applyAlignment="1">
      <alignment/>
    </xf>
    <xf numFmtId="2" fontId="12" fillId="35" borderId="24" xfId="57" applyNumberFormat="1" applyFont="1" applyFill="1" applyBorder="1" applyAlignment="1" applyProtection="1">
      <alignment horizontal="center" vertical="center" wrapText="1"/>
      <protection/>
    </xf>
    <xf numFmtId="2" fontId="12" fillId="35" borderId="25" xfId="57" applyNumberFormat="1" applyFont="1" applyFill="1" applyBorder="1" applyAlignment="1" applyProtection="1">
      <alignment horizontal="center" vertical="center" wrapText="1"/>
      <protection/>
    </xf>
    <xf numFmtId="2" fontId="12" fillId="35" borderId="26" xfId="57" applyNumberFormat="1" applyFont="1" applyFill="1" applyBorder="1" applyAlignment="1" applyProtection="1">
      <alignment horizontal="center" vertical="center" wrapText="1"/>
      <protection/>
    </xf>
    <xf numFmtId="2" fontId="12" fillId="35" borderId="27" xfId="57" applyNumberFormat="1" applyFont="1" applyFill="1" applyBorder="1" applyAlignment="1" applyProtection="1">
      <alignment horizontal="center" vertical="center" wrapText="1"/>
      <protection/>
    </xf>
    <xf numFmtId="1" fontId="27" fillId="35" borderId="28" xfId="57" applyNumberFormat="1" applyFont="1" applyFill="1" applyBorder="1" applyAlignment="1" applyProtection="1">
      <alignment horizontal="center" vertical="center" wrapText="1"/>
      <protection/>
    </xf>
    <xf numFmtId="1" fontId="27" fillId="35" borderId="29" xfId="57" applyNumberFormat="1" applyFont="1" applyFill="1" applyBorder="1" applyAlignment="1" applyProtection="1">
      <alignment horizontal="center" vertical="center" wrapText="1"/>
      <protection/>
    </xf>
    <xf numFmtId="2" fontId="14" fillId="35" borderId="30" xfId="57" applyNumberFormat="1" applyFont="1" applyFill="1" applyBorder="1" applyAlignment="1" applyProtection="1">
      <alignment horizontal="center" vertical="center" wrapText="1"/>
      <protection/>
    </xf>
    <xf numFmtId="2" fontId="14" fillId="35" borderId="31" xfId="57" applyNumberFormat="1" applyFont="1" applyFill="1" applyBorder="1" applyAlignment="1" applyProtection="1">
      <alignment horizontal="center" vertical="center" wrapText="1"/>
      <protection/>
    </xf>
    <xf numFmtId="2" fontId="27" fillId="35" borderId="28" xfId="57" applyNumberFormat="1" applyFont="1" applyFill="1" applyBorder="1" applyAlignment="1" applyProtection="1">
      <alignment horizontal="center" vertical="center" wrapText="1"/>
      <protection/>
    </xf>
    <xf numFmtId="164" fontId="22" fillId="36" borderId="32" xfId="57" applyNumberFormat="1" applyFont="1" applyFill="1" applyBorder="1" applyAlignment="1">
      <alignment horizontal="right" vertical="center"/>
      <protection/>
    </xf>
    <xf numFmtId="0" fontId="23" fillId="37" borderId="33" xfId="57" applyFont="1" applyFill="1" applyBorder="1" applyAlignment="1">
      <alignment horizontal="center" vertical="center"/>
      <protection/>
    </xf>
    <xf numFmtId="0" fontId="22" fillId="37" borderId="27" xfId="57" applyFont="1" applyFill="1" applyBorder="1" applyAlignment="1">
      <alignment horizontal="center" vertical="center"/>
      <protection/>
    </xf>
    <xf numFmtId="0" fontId="22" fillId="37" borderId="34" xfId="57" applyFont="1" applyFill="1" applyBorder="1" applyAlignment="1">
      <alignment horizontal="center" vertical="center"/>
      <protection/>
    </xf>
    <xf numFmtId="0" fontId="23" fillId="37" borderId="35" xfId="57" applyFont="1" applyFill="1" applyBorder="1" applyAlignment="1">
      <alignment horizontal="center" vertical="center"/>
      <protection/>
    </xf>
    <xf numFmtId="3" fontId="22" fillId="37" borderId="35" xfId="57" applyNumberFormat="1" applyFont="1" applyFill="1" applyBorder="1" applyAlignment="1">
      <alignment horizontal="center" vertical="center"/>
      <protection/>
    </xf>
    <xf numFmtId="0" fontId="22" fillId="37" borderId="36" xfId="57" applyFont="1" applyFill="1" applyBorder="1" applyAlignment="1">
      <alignment horizontal="center" vertical="center"/>
      <protection/>
    </xf>
    <xf numFmtId="0" fontId="23" fillId="37" borderId="37" xfId="57" applyFont="1" applyFill="1" applyBorder="1" applyAlignment="1">
      <alignment horizontal="center" vertical="center"/>
      <protection/>
    </xf>
    <xf numFmtId="164" fontId="22" fillId="36" borderId="38" xfId="57" applyNumberFormat="1" applyFont="1" applyFill="1" applyBorder="1" applyAlignment="1">
      <alignment horizontal="right" vertical="center"/>
      <protection/>
    </xf>
    <xf numFmtId="0" fontId="76" fillId="36" borderId="39" xfId="0" applyFont="1" applyFill="1" applyBorder="1" applyAlignment="1">
      <alignment horizontal="center" vertical="center"/>
    </xf>
    <xf numFmtId="2" fontId="29" fillId="38" borderId="40" xfId="57" applyNumberFormat="1" applyFont="1" applyFill="1" applyBorder="1" applyAlignment="1" applyProtection="1">
      <alignment horizontal="center" vertical="center" wrapText="1"/>
      <protection/>
    </xf>
    <xf numFmtId="2" fontId="29" fillId="38" borderId="33" xfId="57" applyNumberFormat="1" applyFont="1" applyFill="1" applyBorder="1" applyAlignment="1" applyProtection="1">
      <alignment horizontal="center" vertical="center" wrapText="1"/>
      <protection/>
    </xf>
    <xf numFmtId="1" fontId="9" fillId="39" borderId="41" xfId="57" applyNumberFormat="1" applyFont="1" applyFill="1" applyBorder="1" applyAlignment="1">
      <alignment horizontal="center" vertical="center" wrapText="1"/>
      <protection/>
    </xf>
    <xf numFmtId="0" fontId="16" fillId="39" borderId="42" xfId="57" applyFont="1" applyFill="1" applyBorder="1" applyAlignment="1">
      <alignment horizontal="center" vertical="center" wrapText="1"/>
      <protection/>
    </xf>
    <xf numFmtId="2" fontId="21" fillId="39" borderId="43" xfId="57" applyNumberFormat="1" applyFont="1" applyFill="1" applyBorder="1" applyAlignment="1">
      <alignment horizontal="center" vertical="center"/>
      <protection/>
    </xf>
    <xf numFmtId="2" fontId="23" fillId="39" borderId="33" xfId="57" applyNumberFormat="1" applyFont="1" applyFill="1" applyBorder="1" applyAlignment="1">
      <alignment horizontal="center" vertical="center"/>
      <protection/>
    </xf>
    <xf numFmtId="0" fontId="9" fillId="39" borderId="41" xfId="57" applyFont="1" applyFill="1" applyBorder="1" applyAlignment="1">
      <alignment horizontal="center" vertical="center" wrapText="1"/>
      <protection/>
    </xf>
    <xf numFmtId="2" fontId="21" fillId="39" borderId="44" xfId="57" applyNumberFormat="1" applyFont="1" applyFill="1" applyBorder="1" applyAlignment="1">
      <alignment horizontal="center" vertical="center"/>
      <protection/>
    </xf>
    <xf numFmtId="2" fontId="21" fillId="39" borderId="45" xfId="57" applyNumberFormat="1" applyFont="1" applyFill="1" applyBorder="1" applyAlignment="1">
      <alignment horizontal="center" vertical="center"/>
      <protection/>
    </xf>
    <xf numFmtId="2" fontId="29" fillId="35" borderId="27" xfId="57" applyNumberFormat="1" applyFont="1" applyFill="1" applyBorder="1" applyAlignment="1" applyProtection="1">
      <alignment horizontal="center" vertical="center" wrapText="1"/>
      <protection/>
    </xf>
    <xf numFmtId="2" fontId="26" fillId="35" borderId="29" xfId="57" applyNumberFormat="1" applyFont="1" applyFill="1" applyBorder="1" applyAlignment="1" applyProtection="1">
      <alignment horizontal="center" vertical="center" wrapText="1"/>
      <protection/>
    </xf>
    <xf numFmtId="2" fontId="15" fillId="35" borderId="31" xfId="57" applyNumberFormat="1" applyFont="1" applyFill="1" applyBorder="1" applyAlignment="1" applyProtection="1">
      <alignment horizontal="center" vertical="center" wrapText="1"/>
      <protection/>
    </xf>
    <xf numFmtId="164" fontId="21" fillId="0" borderId="15" xfId="57" applyNumberFormat="1" applyFont="1" applyFill="1" applyBorder="1" applyAlignment="1">
      <alignment horizontal="right" vertical="center"/>
      <protection/>
    </xf>
    <xf numFmtId="164" fontId="21" fillId="0" borderId="46" xfId="57" applyNumberFormat="1" applyFont="1" applyFill="1" applyBorder="1" applyAlignment="1">
      <alignment horizontal="right" vertical="center"/>
      <protection/>
    </xf>
    <xf numFmtId="164" fontId="23" fillId="36" borderId="27" xfId="57" applyNumberFormat="1" applyFont="1" applyFill="1" applyBorder="1" applyAlignment="1">
      <alignment horizontal="right" vertical="center"/>
      <protection/>
    </xf>
    <xf numFmtId="2" fontId="12" fillId="35" borderId="47" xfId="57" applyNumberFormat="1" applyFont="1" applyFill="1" applyBorder="1" applyAlignment="1" applyProtection="1">
      <alignment horizontal="center" vertical="center" wrapText="1"/>
      <protection/>
    </xf>
    <xf numFmtId="2" fontId="12" fillId="35" borderId="48" xfId="57" applyNumberFormat="1" applyFont="1" applyFill="1" applyBorder="1" applyAlignment="1" applyProtection="1">
      <alignment horizontal="center" vertical="center" wrapText="1"/>
      <protection/>
    </xf>
    <xf numFmtId="2" fontId="27" fillId="35" borderId="49" xfId="57" applyNumberFormat="1" applyFont="1" applyFill="1" applyBorder="1" applyAlignment="1" applyProtection="1">
      <alignment horizontal="center" vertical="center" wrapText="1"/>
      <protection/>
    </xf>
    <xf numFmtId="2" fontId="14" fillId="35" borderId="50" xfId="57" applyNumberFormat="1" applyFont="1" applyFill="1" applyBorder="1" applyAlignment="1" applyProtection="1">
      <alignment horizontal="center" vertical="center" wrapText="1"/>
      <protection/>
    </xf>
    <xf numFmtId="164" fontId="20" fillId="0" borderId="51" xfId="57" applyNumberFormat="1" applyFont="1" applyFill="1" applyBorder="1" applyAlignment="1">
      <alignment horizontal="right" vertical="center"/>
      <protection/>
    </xf>
    <xf numFmtId="164" fontId="20" fillId="0" borderId="52" xfId="57" applyNumberFormat="1" applyFont="1" applyFill="1" applyBorder="1" applyAlignment="1">
      <alignment horizontal="right" vertical="center"/>
      <protection/>
    </xf>
    <xf numFmtId="164" fontId="22" fillId="36" borderId="36" xfId="57" applyNumberFormat="1" applyFont="1" applyFill="1" applyBorder="1" applyAlignment="1">
      <alignment horizontal="right" vertical="center"/>
      <protection/>
    </xf>
    <xf numFmtId="2" fontId="12" fillId="35" borderId="53" xfId="57" applyNumberFormat="1" applyFont="1" applyFill="1" applyBorder="1" applyAlignment="1" applyProtection="1">
      <alignment horizontal="center" vertical="center" wrapText="1"/>
      <protection/>
    </xf>
    <xf numFmtId="2" fontId="12" fillId="35" borderId="34" xfId="57" applyNumberFormat="1" applyFont="1" applyFill="1" applyBorder="1" applyAlignment="1" applyProtection="1">
      <alignment horizontal="center" vertical="center" wrapText="1"/>
      <protection/>
    </xf>
    <xf numFmtId="1" fontId="27" fillId="35" borderId="54" xfId="57" applyNumberFormat="1" applyFont="1" applyFill="1" applyBorder="1" applyAlignment="1" applyProtection="1">
      <alignment horizontal="center" vertical="center" wrapText="1"/>
      <protection/>
    </xf>
    <xf numFmtId="2" fontId="14" fillId="35" borderId="55" xfId="57" applyNumberFormat="1" applyFont="1" applyFill="1" applyBorder="1" applyAlignment="1" applyProtection="1">
      <alignment horizontal="center" vertical="center" wrapText="1"/>
      <protection/>
    </xf>
    <xf numFmtId="164" fontId="20" fillId="0" borderId="56" xfId="57" applyNumberFormat="1" applyFont="1" applyFill="1" applyBorder="1" applyAlignment="1">
      <alignment horizontal="right" vertical="center"/>
      <protection/>
    </xf>
    <xf numFmtId="164" fontId="22" fillId="36" borderId="34" xfId="57" applyNumberFormat="1" applyFont="1" applyFill="1" applyBorder="1" applyAlignment="1">
      <alignment horizontal="right" vertical="center"/>
      <protection/>
    </xf>
    <xf numFmtId="2" fontId="29" fillId="35" borderId="57" xfId="57" applyNumberFormat="1" applyFont="1" applyFill="1" applyBorder="1" applyAlignment="1" applyProtection="1">
      <alignment horizontal="center" vertical="center" wrapText="1"/>
      <protection/>
    </xf>
    <xf numFmtId="2" fontId="29" fillId="35" borderId="33" xfId="57" applyNumberFormat="1" applyFont="1" applyFill="1" applyBorder="1" applyAlignment="1" applyProtection="1">
      <alignment horizontal="center" vertical="center" wrapText="1"/>
      <protection/>
    </xf>
    <xf numFmtId="1" fontId="26" fillId="35" borderId="41" xfId="57" applyNumberFormat="1" applyFont="1" applyFill="1" applyBorder="1" applyAlignment="1" applyProtection="1">
      <alignment horizontal="center" vertical="center" wrapText="1"/>
      <protection/>
    </xf>
    <xf numFmtId="2" fontId="15" fillId="35" borderId="42" xfId="57" applyNumberFormat="1" applyFont="1" applyFill="1" applyBorder="1" applyAlignment="1" applyProtection="1">
      <alignment horizontal="center" vertical="center" wrapText="1"/>
      <protection/>
    </xf>
    <xf numFmtId="164" fontId="21" fillId="0" borderId="12" xfId="57" applyNumberFormat="1" applyFont="1" applyFill="1" applyBorder="1" applyAlignment="1">
      <alignment horizontal="right" vertical="center"/>
      <protection/>
    </xf>
    <xf numFmtId="164" fontId="21" fillId="0" borderId="16" xfId="57" applyNumberFormat="1" applyFont="1" applyFill="1" applyBorder="1" applyAlignment="1">
      <alignment horizontal="right" vertical="center"/>
      <protection/>
    </xf>
    <xf numFmtId="164" fontId="23" fillId="36" borderId="33" xfId="57" applyNumberFormat="1" applyFont="1" applyFill="1" applyBorder="1" applyAlignment="1">
      <alignment horizontal="right" vertical="center"/>
      <protection/>
    </xf>
    <xf numFmtId="2" fontId="11" fillId="39" borderId="58" xfId="0" applyNumberFormat="1" applyFont="1" applyFill="1" applyBorder="1" applyAlignment="1">
      <alignment horizontal="center" vertical="center"/>
    </xf>
    <xf numFmtId="0" fontId="11" fillId="39" borderId="18" xfId="0" applyFont="1" applyFill="1" applyBorder="1" applyAlignment="1">
      <alignment vertical="center"/>
    </xf>
    <xf numFmtId="0" fontId="11" fillId="39" borderId="17" xfId="0" applyFont="1" applyFill="1" applyBorder="1" applyAlignment="1">
      <alignment vertical="center"/>
    </xf>
    <xf numFmtId="0" fontId="4" fillId="0" borderId="0" xfId="57" applyFont="1" applyAlignment="1">
      <alignment horizontal="center"/>
      <protection/>
    </xf>
    <xf numFmtId="0" fontId="23" fillId="36" borderId="59" xfId="57" applyFont="1" applyFill="1" applyBorder="1" applyAlignment="1">
      <alignment horizontal="center" vertical="center" wrapText="1"/>
      <protection/>
    </xf>
    <xf numFmtId="0" fontId="23" fillId="36" borderId="48" xfId="57" applyFont="1" applyFill="1" applyBorder="1" applyAlignment="1">
      <alignment horizontal="center" vertical="center" wrapText="1"/>
      <protection/>
    </xf>
    <xf numFmtId="2" fontId="29" fillId="35" borderId="60" xfId="57" applyNumberFormat="1" applyFont="1" applyFill="1" applyBorder="1" applyAlignment="1" applyProtection="1">
      <alignment horizontal="center" vertical="center" wrapText="1"/>
      <protection/>
    </xf>
    <xf numFmtId="2" fontId="29" fillId="35" borderId="50" xfId="57" applyNumberFormat="1" applyFont="1" applyFill="1" applyBorder="1" applyAlignment="1" applyProtection="1">
      <alignment horizontal="center" vertical="center" wrapText="1"/>
      <protection/>
    </xf>
    <xf numFmtId="0" fontId="21" fillId="39" borderId="57" xfId="57" applyFont="1" applyFill="1" applyBorder="1" applyAlignment="1">
      <alignment horizontal="center" vertical="center" wrapText="1"/>
      <protection/>
    </xf>
    <xf numFmtId="0" fontId="21" fillId="39" borderId="40" xfId="57" applyFont="1" applyFill="1" applyBorder="1" applyAlignment="1">
      <alignment horizontal="center" vertical="center" wrapText="1"/>
      <protection/>
    </xf>
    <xf numFmtId="0" fontId="12" fillId="35" borderId="13" xfId="57" applyFont="1" applyFill="1" applyBorder="1" applyAlignment="1" applyProtection="1">
      <alignment horizontal="center" vertical="center" wrapText="1"/>
      <protection/>
    </xf>
    <xf numFmtId="2" fontId="11" fillId="35" borderId="59" xfId="57" applyNumberFormat="1" applyFont="1" applyFill="1" applyBorder="1" applyAlignment="1" applyProtection="1">
      <alignment horizontal="center" vertical="center" wrapText="1"/>
      <protection/>
    </xf>
    <xf numFmtId="2" fontId="11" fillId="35" borderId="27" xfId="57" applyNumberFormat="1" applyFont="1" applyFill="1" applyBorder="1" applyAlignment="1" applyProtection="1">
      <alignment horizontal="center" vertical="center" wrapText="1"/>
      <protection/>
    </xf>
    <xf numFmtId="2" fontId="11" fillId="35" borderId="48" xfId="57" applyNumberFormat="1" applyFont="1" applyFill="1" applyBorder="1" applyAlignment="1" applyProtection="1">
      <alignment horizontal="center" vertical="center" wrapText="1"/>
      <protection/>
    </xf>
    <xf numFmtId="0" fontId="12" fillId="35" borderId="61" xfId="57" applyFont="1" applyFill="1" applyBorder="1" applyAlignment="1" applyProtection="1">
      <alignment horizontal="center" vertical="center" wrapText="1"/>
      <protection/>
    </xf>
    <xf numFmtId="0" fontId="12" fillId="35" borderId="62" xfId="57" applyFont="1" applyFill="1" applyBorder="1" applyAlignment="1" applyProtection="1">
      <alignment horizontal="center" vertical="center" wrapText="1"/>
      <protection/>
    </xf>
    <xf numFmtId="0" fontId="12" fillId="35" borderId="63" xfId="57" applyFont="1" applyFill="1" applyBorder="1" applyAlignment="1" applyProtection="1">
      <alignment horizontal="center" vertical="center" wrapText="1"/>
      <protection/>
    </xf>
    <xf numFmtId="0" fontId="12" fillId="35" borderId="64" xfId="57" applyFont="1" applyFill="1" applyBorder="1" applyAlignment="1" applyProtection="1">
      <alignment horizontal="center" vertical="center" wrapText="1"/>
      <protection/>
    </xf>
    <xf numFmtId="0" fontId="27" fillId="35" borderId="60" xfId="57" applyFont="1" applyFill="1" applyBorder="1" applyAlignment="1" applyProtection="1">
      <alignment horizontal="center" vertical="center" wrapText="1"/>
      <protection/>
    </xf>
    <xf numFmtId="0" fontId="27" fillId="35" borderId="50" xfId="57" applyFont="1" applyFill="1" applyBorder="1" applyAlignment="1" applyProtection="1">
      <alignment horizontal="center" vertical="center" wrapText="1"/>
      <protection/>
    </xf>
    <xf numFmtId="0" fontId="27" fillId="35" borderId="63" xfId="57" applyFont="1" applyFill="1" applyBorder="1" applyAlignment="1" applyProtection="1">
      <alignment horizontal="center" vertical="center" wrapText="1"/>
      <protection/>
    </xf>
    <xf numFmtId="0" fontId="27" fillId="35" borderId="65" xfId="57" applyFont="1" applyFill="1" applyBorder="1" applyAlignment="1" applyProtection="1">
      <alignment horizontal="center" vertical="center" wrapText="1"/>
      <protection/>
    </xf>
    <xf numFmtId="0" fontId="27" fillId="35" borderId="66" xfId="57" applyFont="1" applyFill="1" applyBorder="1" applyAlignment="1" applyProtection="1">
      <alignment horizontal="center" vertical="center" wrapText="1"/>
      <protection/>
    </xf>
    <xf numFmtId="0" fontId="27" fillId="35" borderId="67" xfId="57" applyFont="1" applyFill="1" applyBorder="1" applyAlignment="1" applyProtection="1">
      <alignment horizontal="center" vertical="center" wrapText="1"/>
      <protection/>
    </xf>
    <xf numFmtId="0" fontId="12" fillId="35" borderId="60" xfId="57" applyFont="1" applyFill="1" applyBorder="1" applyAlignment="1" applyProtection="1">
      <alignment horizontal="center" vertical="center" wrapText="1"/>
      <protection/>
    </xf>
    <xf numFmtId="0" fontId="12" fillId="35" borderId="68" xfId="57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33" fillId="35" borderId="59" xfId="57" applyFont="1" applyFill="1" applyBorder="1" applyAlignment="1" applyProtection="1">
      <alignment horizontal="center" vertical="center"/>
      <protection/>
    </xf>
    <xf numFmtId="0" fontId="33" fillId="35" borderId="27" xfId="57" applyFont="1" applyFill="1" applyBorder="1" applyAlignment="1" applyProtection="1">
      <alignment horizontal="center" vertical="center"/>
      <protection/>
    </xf>
    <xf numFmtId="0" fontId="33" fillId="35" borderId="48" xfId="57" applyFont="1" applyFill="1" applyBorder="1" applyAlignment="1" applyProtection="1">
      <alignment horizontal="center" vertical="center"/>
      <protection/>
    </xf>
    <xf numFmtId="0" fontId="10" fillId="35" borderId="57" xfId="57" applyFont="1" applyFill="1" applyBorder="1" applyAlignment="1" applyProtection="1">
      <alignment horizontal="center" vertical="center" wrapText="1"/>
      <protection/>
    </xf>
    <xf numFmtId="0" fontId="10" fillId="35" borderId="40" xfId="57" applyFont="1" applyFill="1" applyBorder="1" applyAlignment="1" applyProtection="1">
      <alignment horizontal="center" vertical="center" wrapText="1"/>
      <protection/>
    </xf>
    <xf numFmtId="0" fontId="10" fillId="35" borderId="42" xfId="57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 horizontal="right"/>
    </xf>
    <xf numFmtId="0" fontId="34" fillId="0" borderId="0" xfId="0" applyFont="1" applyBorder="1" applyAlignment="1">
      <alignment horizontal="right"/>
    </xf>
    <xf numFmtId="0" fontId="18" fillId="40" borderId="58" xfId="0" applyFont="1" applyFill="1" applyBorder="1" applyAlignment="1">
      <alignment horizontal="left" vertical="center"/>
    </xf>
    <xf numFmtId="0" fontId="18" fillId="40" borderId="69" xfId="0" applyFont="1" applyFill="1" applyBorder="1" applyAlignment="1">
      <alignment horizontal="left" vertical="center"/>
    </xf>
    <xf numFmtId="0" fontId="18" fillId="40" borderId="18" xfId="0" applyFont="1" applyFill="1" applyBorder="1" applyAlignment="1">
      <alignment horizontal="left" vertical="center"/>
    </xf>
    <xf numFmtId="0" fontId="27" fillId="35" borderId="70" xfId="57" applyFont="1" applyFill="1" applyBorder="1" applyAlignment="1" applyProtection="1">
      <alignment horizontal="center" vertical="center" wrapText="1"/>
      <protection/>
    </xf>
    <xf numFmtId="0" fontId="27" fillId="35" borderId="71" xfId="57" applyFont="1" applyFill="1" applyBorder="1" applyAlignment="1" applyProtection="1">
      <alignment horizontal="center" vertical="center" wrapText="1"/>
      <protection/>
    </xf>
    <xf numFmtId="0" fontId="83" fillId="0" borderId="0" xfId="0" applyFont="1" applyAlignment="1">
      <alignment horizontal="right" vertical="center"/>
    </xf>
    <xf numFmtId="0" fontId="20" fillId="34" borderId="44" xfId="57" applyFont="1" applyFill="1" applyBorder="1" applyAlignment="1">
      <alignment horizontal="left" vertical="center"/>
      <protection/>
    </xf>
    <xf numFmtId="0" fontId="20" fillId="34" borderId="72" xfId="57" applyFont="1" applyFill="1" applyBorder="1" applyAlignment="1">
      <alignment horizontal="left" vertical="center" wrapText="1"/>
      <protection/>
    </xf>
    <xf numFmtId="0" fontId="20" fillId="34" borderId="73" xfId="57" applyFont="1" applyFill="1" applyBorder="1" applyAlignment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1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0.71875" style="2" customWidth="1"/>
    <col min="2" max="2" width="15.421875" style="2" customWidth="1"/>
    <col min="3" max="3" width="9.140625" style="2" customWidth="1"/>
    <col min="4" max="7" width="8.7109375" style="2" customWidth="1"/>
    <col min="8" max="8" width="7.57421875" style="2" customWidth="1"/>
    <col min="9" max="9" width="9.140625" style="2" customWidth="1"/>
    <col min="10" max="10" width="12.28125" style="2" customWidth="1"/>
    <col min="11" max="11" width="10.57421875" style="2" customWidth="1"/>
    <col min="12" max="12" width="10.8515625" style="2" customWidth="1"/>
    <col min="13" max="13" width="11.00390625" style="2" customWidth="1"/>
    <col min="14" max="14" width="11.421875" style="2" customWidth="1"/>
    <col min="15" max="15" width="11.7109375" style="2" customWidth="1"/>
    <col min="16" max="16" width="5.57421875" style="2" customWidth="1"/>
    <col min="17" max="17" width="11.00390625" style="2" customWidth="1"/>
    <col min="18" max="18" width="13.140625" style="2" customWidth="1"/>
    <col min="19" max="19" width="11.00390625" style="2" customWidth="1"/>
    <col min="20" max="20" width="13.00390625" style="2" customWidth="1"/>
    <col min="21" max="16384" width="9.140625" style="2" customWidth="1"/>
  </cols>
  <sheetData>
    <row r="1" ht="15">
      <c r="T1" s="145" t="s">
        <v>44</v>
      </c>
    </row>
    <row r="2" ht="15.75">
      <c r="T2" s="145" t="s">
        <v>43</v>
      </c>
    </row>
    <row r="3" spans="2:20" ht="23.25" customHeight="1">
      <c r="B3" s="105" t="s">
        <v>70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2:20" ht="12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6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2:20" ht="16.5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0" ht="27.75" customHeight="1" thickBot="1">
      <c r="B7" s="135" t="s">
        <v>63</v>
      </c>
      <c r="C7" s="132" t="s">
        <v>21</v>
      </c>
      <c r="D7" s="133"/>
      <c r="E7" s="133"/>
      <c r="F7" s="133"/>
      <c r="G7" s="133"/>
      <c r="H7" s="133"/>
      <c r="I7" s="134"/>
      <c r="J7" s="126" t="s">
        <v>37</v>
      </c>
      <c r="K7" s="113" t="s">
        <v>30</v>
      </c>
      <c r="L7" s="114"/>
      <c r="M7" s="114"/>
      <c r="N7" s="114"/>
      <c r="O7" s="115"/>
      <c r="P7" s="6"/>
      <c r="Q7" s="106" t="s">
        <v>31</v>
      </c>
      <c r="R7" s="107"/>
      <c r="S7" s="108" t="s">
        <v>32</v>
      </c>
      <c r="T7" s="110" t="s">
        <v>67</v>
      </c>
    </row>
    <row r="8" spans="2:20" s="8" customFormat="1" ht="66.75" customHeight="1" thickBot="1">
      <c r="B8" s="136"/>
      <c r="C8" s="117" t="s">
        <v>22</v>
      </c>
      <c r="D8" s="116" t="s">
        <v>23</v>
      </c>
      <c r="E8" s="112" t="s">
        <v>24</v>
      </c>
      <c r="F8" s="112" t="s">
        <v>2</v>
      </c>
      <c r="G8" s="112" t="s">
        <v>25</v>
      </c>
      <c r="H8" s="112" t="s">
        <v>3</v>
      </c>
      <c r="I8" s="118" t="s">
        <v>26</v>
      </c>
      <c r="J8" s="127"/>
      <c r="K8" s="48" t="s">
        <v>15</v>
      </c>
      <c r="L8" s="49" t="s">
        <v>17</v>
      </c>
      <c r="M8" s="89" t="s">
        <v>18</v>
      </c>
      <c r="N8" s="95" t="s">
        <v>19</v>
      </c>
      <c r="O8" s="67" t="s">
        <v>27</v>
      </c>
      <c r="P8" s="6"/>
      <c r="Q8" s="48" t="s">
        <v>20</v>
      </c>
      <c r="R8" s="82" t="s">
        <v>65</v>
      </c>
      <c r="S8" s="109"/>
      <c r="T8" s="111"/>
    </row>
    <row r="9" spans="2:20" s="26" customFormat="1" ht="17.25" customHeight="1" thickBot="1">
      <c r="B9" s="136"/>
      <c r="C9" s="117"/>
      <c r="D9" s="116"/>
      <c r="E9" s="112"/>
      <c r="F9" s="112"/>
      <c r="G9" s="112"/>
      <c r="H9" s="112"/>
      <c r="I9" s="119"/>
      <c r="J9" s="127"/>
      <c r="K9" s="50" t="s">
        <v>16</v>
      </c>
      <c r="L9" s="51" t="s">
        <v>16</v>
      </c>
      <c r="M9" s="90" t="s">
        <v>16</v>
      </c>
      <c r="N9" s="96" t="s">
        <v>16</v>
      </c>
      <c r="O9" s="68" t="s">
        <v>1</v>
      </c>
      <c r="P9" s="6"/>
      <c r="Q9" s="50" t="s">
        <v>16</v>
      </c>
      <c r="R9" s="83" t="s">
        <v>16</v>
      </c>
      <c r="S9" s="76" t="s">
        <v>16</v>
      </c>
      <c r="T9" s="68" t="s">
        <v>1</v>
      </c>
    </row>
    <row r="10" spans="2:20" s="20" customFormat="1" ht="11.25" customHeight="1">
      <c r="B10" s="136"/>
      <c r="C10" s="143">
        <v>1</v>
      </c>
      <c r="D10" s="124">
        <v>2</v>
      </c>
      <c r="E10" s="124">
        <v>3</v>
      </c>
      <c r="F10" s="124">
        <v>4</v>
      </c>
      <c r="G10" s="124">
        <v>5</v>
      </c>
      <c r="H10" s="124">
        <v>6</v>
      </c>
      <c r="I10" s="122">
        <v>7</v>
      </c>
      <c r="J10" s="120">
        <v>8</v>
      </c>
      <c r="K10" s="52">
        <v>9</v>
      </c>
      <c r="L10" s="53">
        <v>10</v>
      </c>
      <c r="M10" s="91">
        <v>11</v>
      </c>
      <c r="N10" s="97">
        <v>12</v>
      </c>
      <c r="O10" s="69">
        <v>13</v>
      </c>
      <c r="P10" s="19"/>
      <c r="Q10" s="56" t="s">
        <v>8</v>
      </c>
      <c r="R10" s="84" t="s">
        <v>9</v>
      </c>
      <c r="S10" s="77" t="s">
        <v>11</v>
      </c>
      <c r="T10" s="73" t="s">
        <v>12</v>
      </c>
    </row>
    <row r="11" spans="2:20" s="22" customFormat="1" ht="27.75" customHeight="1" thickBot="1">
      <c r="B11" s="137"/>
      <c r="C11" s="144"/>
      <c r="D11" s="125"/>
      <c r="E11" s="125"/>
      <c r="F11" s="125"/>
      <c r="G11" s="125"/>
      <c r="H11" s="125"/>
      <c r="I11" s="123"/>
      <c r="J11" s="121"/>
      <c r="K11" s="54" t="s">
        <v>4</v>
      </c>
      <c r="L11" s="55" t="s">
        <v>36</v>
      </c>
      <c r="M11" s="92" t="s">
        <v>5</v>
      </c>
      <c r="N11" s="98" t="s">
        <v>6</v>
      </c>
      <c r="O11" s="70" t="s">
        <v>7</v>
      </c>
      <c r="P11" s="21"/>
      <c r="Q11" s="54" t="s">
        <v>10</v>
      </c>
      <c r="R11" s="85" t="s">
        <v>66</v>
      </c>
      <c r="S11" s="78" t="s">
        <v>13</v>
      </c>
      <c r="T11" s="70" t="s">
        <v>14</v>
      </c>
    </row>
    <row r="12" spans="2:20" s="18" customFormat="1" ht="33" customHeight="1">
      <c r="B12" s="147" t="s">
        <v>68</v>
      </c>
      <c r="C12" s="15">
        <v>31</v>
      </c>
      <c r="D12" s="16"/>
      <c r="E12" s="38">
        <v>24</v>
      </c>
      <c r="F12" s="38">
        <f>(C12+D12)*24-8</f>
        <v>736</v>
      </c>
      <c r="G12" s="39">
        <f aca="true" t="shared" si="0" ref="G12:G17">(C12+D12)*8</f>
        <v>248</v>
      </c>
      <c r="H12" s="39">
        <f>(D12)*24</f>
        <v>0</v>
      </c>
      <c r="I12" s="66"/>
      <c r="J12" s="40" t="e">
        <f>#REF!/I12</f>
        <v>#REF!</v>
      </c>
      <c r="K12" s="41" t="e">
        <f aca="true" t="shared" si="1" ref="K12:K17">F12*J12</f>
        <v>#REF!</v>
      </c>
      <c r="L12" s="36" t="e">
        <f aca="true" t="shared" si="2" ref="L12:L17">(G12*J12)/2</f>
        <v>#REF!</v>
      </c>
      <c r="M12" s="93" t="e">
        <f aca="true" t="shared" si="3" ref="M12:M17">H12*J12</f>
        <v>#REF!</v>
      </c>
      <c r="N12" s="100" t="e">
        <f aca="true" t="shared" si="4" ref="N12:N17">K12+L12+M12</f>
        <v>#REF!</v>
      </c>
      <c r="O12" s="71" t="e">
        <f aca="true" t="shared" si="5" ref="O12:O17">N12/F12</f>
        <v>#REF!</v>
      </c>
      <c r="P12" s="17"/>
      <c r="Q12" s="41" t="e">
        <f>N12/12</f>
        <v>#REF!</v>
      </c>
      <c r="R12" s="87"/>
      <c r="S12" s="80" t="e">
        <f>N12+Q12+R12</f>
        <v>#REF!</v>
      </c>
      <c r="T12" s="74" t="e">
        <f>S12/F12</f>
        <v>#REF!</v>
      </c>
    </row>
    <row r="13" spans="2:20" s="18" customFormat="1" ht="15" customHeight="1">
      <c r="B13" s="37" t="s">
        <v>38</v>
      </c>
      <c r="C13" s="15">
        <v>31</v>
      </c>
      <c r="D13" s="16"/>
      <c r="E13" s="38">
        <v>24</v>
      </c>
      <c r="F13" s="38">
        <f aca="true" t="shared" si="6" ref="F12:F17">(C13+D13)*24</f>
        <v>744</v>
      </c>
      <c r="G13" s="39">
        <f t="shared" si="0"/>
        <v>248</v>
      </c>
      <c r="H13" s="39">
        <f>(D13)*24</f>
        <v>0</v>
      </c>
      <c r="I13" s="66"/>
      <c r="J13" s="40" t="e">
        <f>#REF!/I13</f>
        <v>#REF!</v>
      </c>
      <c r="K13" s="41" t="e">
        <f t="shared" si="1"/>
        <v>#REF!</v>
      </c>
      <c r="L13" s="36" t="e">
        <f t="shared" si="2"/>
        <v>#REF!</v>
      </c>
      <c r="M13" s="93" t="e">
        <f t="shared" si="3"/>
        <v>#REF!</v>
      </c>
      <c r="N13" s="100" t="e">
        <f t="shared" si="4"/>
        <v>#REF!</v>
      </c>
      <c r="O13" s="71" t="e">
        <f t="shared" si="5"/>
        <v>#REF!</v>
      </c>
      <c r="P13" s="17"/>
      <c r="Q13" s="41" t="e">
        <f>N13/12</f>
        <v>#REF!</v>
      </c>
      <c r="R13" s="87"/>
      <c r="S13" s="80" t="e">
        <f>N13+Q13+R13</f>
        <v>#REF!</v>
      </c>
      <c r="T13" s="74" t="e">
        <f>S13/F13</f>
        <v>#REF!</v>
      </c>
    </row>
    <row r="14" spans="2:20" s="18" customFormat="1" ht="15" customHeight="1">
      <c r="B14" s="37" t="s">
        <v>39</v>
      </c>
      <c r="C14" s="15">
        <v>30</v>
      </c>
      <c r="D14" s="16"/>
      <c r="E14" s="38">
        <v>24</v>
      </c>
      <c r="F14" s="38">
        <f t="shared" si="6"/>
        <v>720</v>
      </c>
      <c r="G14" s="39">
        <f t="shared" si="0"/>
        <v>240</v>
      </c>
      <c r="H14" s="39">
        <f>(D14)*24</f>
        <v>0</v>
      </c>
      <c r="I14" s="66"/>
      <c r="J14" s="40" t="e">
        <f>#REF!/I14</f>
        <v>#REF!</v>
      </c>
      <c r="K14" s="41" t="e">
        <f t="shared" si="1"/>
        <v>#REF!</v>
      </c>
      <c r="L14" s="36" t="e">
        <f t="shared" si="2"/>
        <v>#REF!</v>
      </c>
      <c r="M14" s="93" t="e">
        <f t="shared" si="3"/>
        <v>#REF!</v>
      </c>
      <c r="N14" s="100" t="e">
        <f t="shared" si="4"/>
        <v>#REF!</v>
      </c>
      <c r="O14" s="71" t="e">
        <f t="shared" si="5"/>
        <v>#REF!</v>
      </c>
      <c r="P14" s="17"/>
      <c r="Q14" s="41" t="e">
        <f>N14/12</f>
        <v>#REF!</v>
      </c>
      <c r="R14" s="87"/>
      <c r="S14" s="80" t="e">
        <f>N14+Q14+R14</f>
        <v>#REF!</v>
      </c>
      <c r="T14" s="74" t="e">
        <f>S14/F14</f>
        <v>#REF!</v>
      </c>
    </row>
    <row r="15" spans="2:20" s="18" customFormat="1" ht="15" customHeight="1">
      <c r="B15" s="37" t="s">
        <v>40</v>
      </c>
      <c r="C15" s="15">
        <v>31</v>
      </c>
      <c r="D15" s="16"/>
      <c r="E15" s="38">
        <v>24</v>
      </c>
      <c r="F15" s="38">
        <f t="shared" si="6"/>
        <v>744</v>
      </c>
      <c r="G15" s="39">
        <f t="shared" si="0"/>
        <v>248</v>
      </c>
      <c r="H15" s="39">
        <f>(D15)*24</f>
        <v>0</v>
      </c>
      <c r="I15" s="66"/>
      <c r="J15" s="40" t="e">
        <f>#REF!/I15</f>
        <v>#REF!</v>
      </c>
      <c r="K15" s="41" t="e">
        <f t="shared" si="1"/>
        <v>#REF!</v>
      </c>
      <c r="L15" s="36" t="e">
        <f t="shared" si="2"/>
        <v>#REF!</v>
      </c>
      <c r="M15" s="93" t="e">
        <f t="shared" si="3"/>
        <v>#REF!</v>
      </c>
      <c r="N15" s="100" t="e">
        <f>K15+L15+M15</f>
        <v>#REF!</v>
      </c>
      <c r="O15" s="71" t="e">
        <f t="shared" si="5"/>
        <v>#REF!</v>
      </c>
      <c r="P15" s="17"/>
      <c r="Q15" s="41" t="e">
        <f>N15/12</f>
        <v>#REF!</v>
      </c>
      <c r="R15" s="87"/>
      <c r="S15" s="80" t="e">
        <f>N15+Q15+R15</f>
        <v>#REF!</v>
      </c>
      <c r="T15" s="74" t="e">
        <f>S15/F15</f>
        <v>#REF!</v>
      </c>
    </row>
    <row r="16" spans="2:20" s="18" customFormat="1" ht="15" customHeight="1">
      <c r="B16" s="42" t="s">
        <v>41</v>
      </c>
      <c r="C16" s="15">
        <v>30</v>
      </c>
      <c r="D16" s="16"/>
      <c r="E16" s="38">
        <v>24</v>
      </c>
      <c r="F16" s="38">
        <f t="shared" si="6"/>
        <v>720</v>
      </c>
      <c r="G16" s="39">
        <f t="shared" si="0"/>
        <v>240</v>
      </c>
      <c r="H16" s="39">
        <f>(D16)*24</f>
        <v>0</v>
      </c>
      <c r="I16" s="66"/>
      <c r="J16" s="40" t="e">
        <f>#REF!/I16</f>
        <v>#REF!</v>
      </c>
      <c r="K16" s="41" t="e">
        <f t="shared" si="1"/>
        <v>#REF!</v>
      </c>
      <c r="L16" s="36" t="e">
        <f t="shared" si="2"/>
        <v>#REF!</v>
      </c>
      <c r="M16" s="93" t="e">
        <f t="shared" si="3"/>
        <v>#REF!</v>
      </c>
      <c r="N16" s="100" t="e">
        <f t="shared" si="4"/>
        <v>#REF!</v>
      </c>
      <c r="O16" s="71" t="e">
        <f t="shared" si="5"/>
        <v>#REF!</v>
      </c>
      <c r="P16" s="17"/>
      <c r="Q16" s="43" t="e">
        <f>N16/12</f>
        <v>#REF!</v>
      </c>
      <c r="R16" s="87"/>
      <c r="S16" s="80" t="e">
        <f>N16+Q16+R16</f>
        <v>#REF!</v>
      </c>
      <c r="T16" s="74" t="e">
        <f>S16/F16</f>
        <v>#REF!</v>
      </c>
    </row>
    <row r="17" spans="2:20" s="18" customFormat="1" ht="15" customHeight="1">
      <c r="B17" s="146" t="s">
        <v>42</v>
      </c>
      <c r="C17" s="15">
        <v>31</v>
      </c>
      <c r="D17" s="16"/>
      <c r="E17" s="44">
        <v>24</v>
      </c>
      <c r="F17" s="38">
        <f t="shared" si="6"/>
        <v>744</v>
      </c>
      <c r="G17" s="45">
        <f t="shared" si="0"/>
        <v>248</v>
      </c>
      <c r="H17" s="39">
        <f aca="true" t="shared" si="7" ref="H17:H36">(D17)*24</f>
        <v>0</v>
      </c>
      <c r="I17" s="66"/>
      <c r="J17" s="40" t="e">
        <f>#REF!/I17</f>
        <v>#REF!</v>
      </c>
      <c r="K17" s="41" t="e">
        <f t="shared" si="1"/>
        <v>#REF!</v>
      </c>
      <c r="L17" s="36" t="e">
        <f t="shared" si="2"/>
        <v>#REF!</v>
      </c>
      <c r="M17" s="93" t="e">
        <f t="shared" si="3"/>
        <v>#REF!</v>
      </c>
      <c r="N17" s="100" t="e">
        <f t="shared" si="4"/>
        <v>#REF!</v>
      </c>
      <c r="O17" s="71" t="e">
        <f t="shared" si="5"/>
        <v>#REF!</v>
      </c>
      <c r="P17" s="17"/>
      <c r="Q17" s="46" t="e">
        <f>N17/12</f>
        <v>#REF!</v>
      </c>
      <c r="R17" s="87"/>
      <c r="S17" s="80" t="e">
        <f>N17+Q17+R17</f>
        <v>#REF!</v>
      </c>
      <c r="T17" s="75" t="e">
        <f>S17/F17</f>
        <v>#REF!</v>
      </c>
    </row>
    <row r="18" spans="2:20" s="18" customFormat="1" ht="15" customHeight="1">
      <c r="B18" s="146" t="s">
        <v>45</v>
      </c>
      <c r="C18" s="15">
        <v>31</v>
      </c>
      <c r="D18" s="16"/>
      <c r="E18" s="44">
        <v>24</v>
      </c>
      <c r="F18" s="38">
        <f>(C18+D18)*24</f>
        <v>744</v>
      </c>
      <c r="G18" s="33">
        <f>(C18+D18)*8</f>
        <v>248</v>
      </c>
      <c r="H18" s="39">
        <f t="shared" si="7"/>
        <v>0</v>
      </c>
      <c r="I18" s="66"/>
      <c r="J18" s="34" t="e">
        <f>#REF!/I18</f>
        <v>#REF!</v>
      </c>
      <c r="K18" s="35" t="e">
        <f>F18*J18</f>
        <v>#REF!</v>
      </c>
      <c r="L18" s="36" t="e">
        <f>(G18*J18)/2</f>
        <v>#REF!</v>
      </c>
      <c r="M18" s="93" t="e">
        <f>H18*J18</f>
        <v>#REF!</v>
      </c>
      <c r="N18" s="99" t="e">
        <f>K18+L18+M18</f>
        <v>#REF!</v>
      </c>
      <c r="O18" s="71" t="e">
        <f>N18/F18</f>
        <v>#REF!</v>
      </c>
      <c r="P18" s="17"/>
      <c r="Q18" s="35" t="e">
        <f>N18/12</f>
        <v>#REF!</v>
      </c>
      <c r="R18" s="86"/>
      <c r="S18" s="79" t="e">
        <f>N18+Q18+R18</f>
        <v>#REF!</v>
      </c>
      <c r="T18" s="71" t="e">
        <f>S18/F18</f>
        <v>#REF!</v>
      </c>
    </row>
    <row r="19" spans="2:20" s="18" customFormat="1" ht="15" customHeight="1">
      <c r="B19" s="31" t="s">
        <v>46</v>
      </c>
      <c r="C19" s="15">
        <v>28</v>
      </c>
      <c r="D19" s="16"/>
      <c r="E19" s="44">
        <v>24</v>
      </c>
      <c r="F19" s="38">
        <f aca="true" t="shared" si="8" ref="F19:F29">(C19+D19)*24</f>
        <v>672</v>
      </c>
      <c r="G19" s="39">
        <f>(C19+D19)*8</f>
        <v>224</v>
      </c>
      <c r="H19" s="39">
        <f t="shared" si="7"/>
        <v>0</v>
      </c>
      <c r="I19" s="66"/>
      <c r="J19" s="40" t="e">
        <f>#REF!/I19</f>
        <v>#REF!</v>
      </c>
      <c r="K19" s="41" t="e">
        <f>F19*J19</f>
        <v>#REF!</v>
      </c>
      <c r="L19" s="36" t="e">
        <f aca="true" t="shared" si="9" ref="L19:L29">(G19*J19)/2</f>
        <v>#REF!</v>
      </c>
      <c r="M19" s="93" t="e">
        <f aca="true" t="shared" si="10" ref="M19:M29">H19*J19</f>
        <v>#REF!</v>
      </c>
      <c r="N19" s="100" t="e">
        <f aca="true" t="shared" si="11" ref="N19:N29">K19+L19+M19</f>
        <v>#REF!</v>
      </c>
      <c r="O19" s="71" t="e">
        <f aca="true" t="shared" si="12" ref="O19:O29">N19/F19</f>
        <v>#REF!</v>
      </c>
      <c r="P19" s="17"/>
      <c r="Q19" s="41" t="e">
        <f>N19/12</f>
        <v>#REF!</v>
      </c>
      <c r="R19" s="87"/>
      <c r="S19" s="80" t="e">
        <f aca="true" t="shared" si="13" ref="S19:S28">N19+Q19+R19</f>
        <v>#REF!</v>
      </c>
      <c r="T19" s="74" t="e">
        <f aca="true" t="shared" si="14" ref="T19:T28">S19/F19</f>
        <v>#REF!</v>
      </c>
    </row>
    <row r="20" spans="2:20" s="18" customFormat="1" ht="15" customHeight="1">
      <c r="B20" s="37" t="s">
        <v>47</v>
      </c>
      <c r="C20" s="15">
        <v>31</v>
      </c>
      <c r="D20" s="16"/>
      <c r="E20" s="44">
        <v>24</v>
      </c>
      <c r="F20" s="38">
        <f t="shared" si="8"/>
        <v>744</v>
      </c>
      <c r="G20" s="39">
        <f>(C20+D20)*8</f>
        <v>248</v>
      </c>
      <c r="H20" s="39">
        <f t="shared" si="7"/>
        <v>0</v>
      </c>
      <c r="I20" s="66"/>
      <c r="J20" s="40" t="e">
        <f>#REF!/I20</f>
        <v>#REF!</v>
      </c>
      <c r="K20" s="41" t="e">
        <f aca="true" t="shared" si="15" ref="K20:K29">F20*J20</f>
        <v>#REF!</v>
      </c>
      <c r="L20" s="36" t="e">
        <f t="shared" si="9"/>
        <v>#REF!</v>
      </c>
      <c r="M20" s="93" t="e">
        <f t="shared" si="10"/>
        <v>#REF!</v>
      </c>
      <c r="N20" s="100" t="e">
        <f t="shared" si="11"/>
        <v>#REF!</v>
      </c>
      <c r="O20" s="71" t="e">
        <f t="shared" si="12"/>
        <v>#REF!</v>
      </c>
      <c r="P20" s="17"/>
      <c r="Q20" s="41" t="e">
        <f aca="true" t="shared" si="16" ref="Q20:Q29">N20/12</f>
        <v>#REF!</v>
      </c>
      <c r="R20" s="87"/>
      <c r="S20" s="80" t="e">
        <f t="shared" si="13"/>
        <v>#REF!</v>
      </c>
      <c r="T20" s="74" t="e">
        <f t="shared" si="14"/>
        <v>#REF!</v>
      </c>
    </row>
    <row r="21" spans="2:20" s="18" customFormat="1" ht="15" customHeight="1">
      <c r="B21" s="37" t="s">
        <v>48</v>
      </c>
      <c r="C21" s="15">
        <v>30</v>
      </c>
      <c r="D21" s="16"/>
      <c r="E21" s="44">
        <v>24</v>
      </c>
      <c r="F21" s="38">
        <f t="shared" si="8"/>
        <v>720</v>
      </c>
      <c r="G21" s="39">
        <f aca="true" t="shared" si="17" ref="G21:G31">(C21+D21)*8</f>
        <v>240</v>
      </c>
      <c r="H21" s="39">
        <f t="shared" si="7"/>
        <v>0</v>
      </c>
      <c r="I21" s="66"/>
      <c r="J21" s="40" t="e">
        <f>#REF!/I21</f>
        <v>#REF!</v>
      </c>
      <c r="K21" s="41" t="e">
        <f t="shared" si="15"/>
        <v>#REF!</v>
      </c>
      <c r="L21" s="36" t="e">
        <f t="shared" si="9"/>
        <v>#REF!</v>
      </c>
      <c r="M21" s="93" t="e">
        <f t="shared" si="10"/>
        <v>#REF!</v>
      </c>
      <c r="N21" s="100" t="e">
        <f t="shared" si="11"/>
        <v>#REF!</v>
      </c>
      <c r="O21" s="71" t="e">
        <f t="shared" si="12"/>
        <v>#REF!</v>
      </c>
      <c r="P21" s="17"/>
      <c r="Q21" s="41" t="e">
        <f t="shared" si="16"/>
        <v>#REF!</v>
      </c>
      <c r="R21" s="87"/>
      <c r="S21" s="80" t="e">
        <f t="shared" si="13"/>
        <v>#REF!</v>
      </c>
      <c r="T21" s="74" t="e">
        <f t="shared" si="14"/>
        <v>#REF!</v>
      </c>
    </row>
    <row r="22" spans="2:20" s="18" customFormat="1" ht="15" customHeight="1">
      <c r="B22" s="37" t="s">
        <v>49</v>
      </c>
      <c r="C22" s="15">
        <v>31</v>
      </c>
      <c r="D22" s="16"/>
      <c r="E22" s="44">
        <v>24</v>
      </c>
      <c r="F22" s="38">
        <f t="shared" si="8"/>
        <v>744</v>
      </c>
      <c r="G22" s="39">
        <f t="shared" si="17"/>
        <v>248</v>
      </c>
      <c r="H22" s="39">
        <f t="shared" si="7"/>
        <v>0</v>
      </c>
      <c r="I22" s="66"/>
      <c r="J22" s="40" t="e">
        <f>#REF!/I22</f>
        <v>#REF!</v>
      </c>
      <c r="K22" s="41" t="e">
        <f t="shared" si="15"/>
        <v>#REF!</v>
      </c>
      <c r="L22" s="36" t="e">
        <f t="shared" si="9"/>
        <v>#REF!</v>
      </c>
      <c r="M22" s="93" t="e">
        <f t="shared" si="10"/>
        <v>#REF!</v>
      </c>
      <c r="N22" s="100" t="e">
        <f t="shared" si="11"/>
        <v>#REF!</v>
      </c>
      <c r="O22" s="71" t="e">
        <f t="shared" si="12"/>
        <v>#REF!</v>
      </c>
      <c r="P22" s="17"/>
      <c r="Q22" s="41" t="e">
        <f t="shared" si="16"/>
        <v>#REF!</v>
      </c>
      <c r="R22" s="87"/>
      <c r="S22" s="80" t="e">
        <f t="shared" si="13"/>
        <v>#REF!</v>
      </c>
      <c r="T22" s="74" t="e">
        <f t="shared" si="14"/>
        <v>#REF!</v>
      </c>
    </row>
    <row r="23" spans="2:20" s="18" customFormat="1" ht="15" customHeight="1">
      <c r="B23" s="37" t="s">
        <v>50</v>
      </c>
      <c r="C23" s="15">
        <v>30</v>
      </c>
      <c r="D23" s="16"/>
      <c r="E23" s="44">
        <v>24</v>
      </c>
      <c r="F23" s="38">
        <f t="shared" si="8"/>
        <v>720</v>
      </c>
      <c r="G23" s="39">
        <f t="shared" si="17"/>
        <v>240</v>
      </c>
      <c r="H23" s="39">
        <f t="shared" si="7"/>
        <v>0</v>
      </c>
      <c r="I23" s="66"/>
      <c r="J23" s="40" t="e">
        <f>#REF!/I23</f>
        <v>#REF!</v>
      </c>
      <c r="K23" s="41" t="e">
        <f t="shared" si="15"/>
        <v>#REF!</v>
      </c>
      <c r="L23" s="36" t="e">
        <f t="shared" si="9"/>
        <v>#REF!</v>
      </c>
      <c r="M23" s="93" t="e">
        <f t="shared" si="10"/>
        <v>#REF!</v>
      </c>
      <c r="N23" s="100" t="e">
        <f t="shared" si="11"/>
        <v>#REF!</v>
      </c>
      <c r="O23" s="71" t="e">
        <f t="shared" si="12"/>
        <v>#REF!</v>
      </c>
      <c r="P23" s="17"/>
      <c r="Q23" s="41" t="e">
        <f t="shared" si="16"/>
        <v>#REF!</v>
      </c>
      <c r="R23" s="87"/>
      <c r="S23" s="80" t="e">
        <f t="shared" si="13"/>
        <v>#REF!</v>
      </c>
      <c r="T23" s="74" t="e">
        <f t="shared" si="14"/>
        <v>#REF!</v>
      </c>
    </row>
    <row r="24" spans="2:20" s="18" customFormat="1" ht="15" customHeight="1">
      <c r="B24" s="37" t="s">
        <v>51</v>
      </c>
      <c r="C24" s="15">
        <v>31</v>
      </c>
      <c r="D24" s="16"/>
      <c r="E24" s="44">
        <v>24</v>
      </c>
      <c r="F24" s="38">
        <f t="shared" si="8"/>
        <v>744</v>
      </c>
      <c r="G24" s="39">
        <f t="shared" si="17"/>
        <v>248</v>
      </c>
      <c r="H24" s="39">
        <f t="shared" si="7"/>
        <v>0</v>
      </c>
      <c r="I24" s="66"/>
      <c r="J24" s="40" t="e">
        <f>#REF!/I24</f>
        <v>#REF!</v>
      </c>
      <c r="K24" s="41" t="e">
        <f t="shared" si="15"/>
        <v>#REF!</v>
      </c>
      <c r="L24" s="36" t="e">
        <f t="shared" si="9"/>
        <v>#REF!</v>
      </c>
      <c r="M24" s="93" t="e">
        <f t="shared" si="10"/>
        <v>#REF!</v>
      </c>
      <c r="N24" s="100" t="e">
        <f t="shared" si="11"/>
        <v>#REF!</v>
      </c>
      <c r="O24" s="71" t="e">
        <f t="shared" si="12"/>
        <v>#REF!</v>
      </c>
      <c r="P24" s="17"/>
      <c r="Q24" s="41" t="e">
        <f t="shared" si="16"/>
        <v>#REF!</v>
      </c>
      <c r="R24" s="87"/>
      <c r="S24" s="80" t="e">
        <f t="shared" si="13"/>
        <v>#REF!</v>
      </c>
      <c r="T24" s="74" t="e">
        <f t="shared" si="14"/>
        <v>#REF!</v>
      </c>
    </row>
    <row r="25" spans="2:20" s="18" customFormat="1" ht="15" customHeight="1">
      <c r="B25" s="37" t="s">
        <v>52</v>
      </c>
      <c r="C25" s="15">
        <v>31</v>
      </c>
      <c r="D25" s="16"/>
      <c r="E25" s="44">
        <v>24</v>
      </c>
      <c r="F25" s="38">
        <f t="shared" si="8"/>
        <v>744</v>
      </c>
      <c r="G25" s="39">
        <f t="shared" si="17"/>
        <v>248</v>
      </c>
      <c r="H25" s="39">
        <f t="shared" si="7"/>
        <v>0</v>
      </c>
      <c r="I25" s="66"/>
      <c r="J25" s="40" t="e">
        <f>#REF!/I25</f>
        <v>#REF!</v>
      </c>
      <c r="K25" s="41" t="e">
        <f t="shared" si="15"/>
        <v>#REF!</v>
      </c>
      <c r="L25" s="36" t="e">
        <f t="shared" si="9"/>
        <v>#REF!</v>
      </c>
      <c r="M25" s="93" t="e">
        <f t="shared" si="10"/>
        <v>#REF!</v>
      </c>
      <c r="N25" s="100" t="e">
        <f t="shared" si="11"/>
        <v>#REF!</v>
      </c>
      <c r="O25" s="71" t="e">
        <f t="shared" si="12"/>
        <v>#REF!</v>
      </c>
      <c r="P25" s="17"/>
      <c r="Q25" s="41" t="e">
        <f t="shared" si="16"/>
        <v>#REF!</v>
      </c>
      <c r="R25" s="87"/>
      <c r="S25" s="80" t="e">
        <f t="shared" si="13"/>
        <v>#REF!</v>
      </c>
      <c r="T25" s="74" t="e">
        <f t="shared" si="14"/>
        <v>#REF!</v>
      </c>
    </row>
    <row r="26" spans="2:20" s="18" customFormat="1" ht="15" customHeight="1">
      <c r="B26" s="37" t="s">
        <v>53</v>
      </c>
      <c r="C26" s="15">
        <v>30</v>
      </c>
      <c r="D26" s="16"/>
      <c r="E26" s="44">
        <v>24</v>
      </c>
      <c r="F26" s="38">
        <f t="shared" si="8"/>
        <v>720</v>
      </c>
      <c r="G26" s="39">
        <f t="shared" si="17"/>
        <v>240</v>
      </c>
      <c r="H26" s="39">
        <f t="shared" si="7"/>
        <v>0</v>
      </c>
      <c r="I26" s="66"/>
      <c r="J26" s="40" t="e">
        <f>#REF!/I26</f>
        <v>#REF!</v>
      </c>
      <c r="K26" s="41" t="e">
        <f t="shared" si="15"/>
        <v>#REF!</v>
      </c>
      <c r="L26" s="36" t="e">
        <f t="shared" si="9"/>
        <v>#REF!</v>
      </c>
      <c r="M26" s="93" t="e">
        <f t="shared" si="10"/>
        <v>#REF!</v>
      </c>
      <c r="N26" s="100" t="e">
        <f t="shared" si="11"/>
        <v>#REF!</v>
      </c>
      <c r="O26" s="71" t="e">
        <f t="shared" si="12"/>
        <v>#REF!</v>
      </c>
      <c r="P26" s="17"/>
      <c r="Q26" s="41" t="e">
        <f t="shared" si="16"/>
        <v>#REF!</v>
      </c>
      <c r="R26" s="87"/>
      <c r="S26" s="80" t="e">
        <f t="shared" si="13"/>
        <v>#REF!</v>
      </c>
      <c r="T26" s="74" t="e">
        <f t="shared" si="14"/>
        <v>#REF!</v>
      </c>
    </row>
    <row r="27" spans="2:20" s="18" customFormat="1" ht="15" customHeight="1">
      <c r="B27" s="37" t="s">
        <v>54</v>
      </c>
      <c r="C27" s="15">
        <v>31</v>
      </c>
      <c r="D27" s="16"/>
      <c r="E27" s="44">
        <v>24</v>
      </c>
      <c r="F27" s="38">
        <f t="shared" si="8"/>
        <v>744</v>
      </c>
      <c r="G27" s="39">
        <f t="shared" si="17"/>
        <v>248</v>
      </c>
      <c r="H27" s="39">
        <f t="shared" si="7"/>
        <v>0</v>
      </c>
      <c r="I27" s="66"/>
      <c r="J27" s="40" t="e">
        <f>#REF!/I27</f>
        <v>#REF!</v>
      </c>
      <c r="K27" s="41" t="e">
        <f t="shared" si="15"/>
        <v>#REF!</v>
      </c>
      <c r="L27" s="36" t="e">
        <f t="shared" si="9"/>
        <v>#REF!</v>
      </c>
      <c r="M27" s="93" t="e">
        <f t="shared" si="10"/>
        <v>#REF!</v>
      </c>
      <c r="N27" s="100" t="e">
        <f>K27+L27+M27</f>
        <v>#REF!</v>
      </c>
      <c r="O27" s="71" t="e">
        <f t="shared" si="12"/>
        <v>#REF!</v>
      </c>
      <c r="P27" s="17"/>
      <c r="Q27" s="41" t="e">
        <f t="shared" si="16"/>
        <v>#REF!</v>
      </c>
      <c r="R27" s="87"/>
      <c r="S27" s="80" t="e">
        <f t="shared" si="13"/>
        <v>#REF!</v>
      </c>
      <c r="T27" s="74" t="e">
        <f t="shared" si="14"/>
        <v>#REF!</v>
      </c>
    </row>
    <row r="28" spans="2:20" s="18" customFormat="1" ht="15" customHeight="1">
      <c r="B28" s="42" t="s">
        <v>55</v>
      </c>
      <c r="C28" s="15">
        <v>30</v>
      </c>
      <c r="D28" s="16"/>
      <c r="E28" s="44">
        <v>24</v>
      </c>
      <c r="F28" s="38">
        <f t="shared" si="8"/>
        <v>720</v>
      </c>
      <c r="G28" s="39">
        <f t="shared" si="17"/>
        <v>240</v>
      </c>
      <c r="H28" s="39">
        <f t="shared" si="7"/>
        <v>0</v>
      </c>
      <c r="I28" s="66"/>
      <c r="J28" s="40" t="e">
        <f>#REF!/I28</f>
        <v>#REF!</v>
      </c>
      <c r="K28" s="41" t="e">
        <f t="shared" si="15"/>
        <v>#REF!</v>
      </c>
      <c r="L28" s="36" t="e">
        <f t="shared" si="9"/>
        <v>#REF!</v>
      </c>
      <c r="M28" s="93" t="e">
        <f t="shared" si="10"/>
        <v>#REF!</v>
      </c>
      <c r="N28" s="100" t="e">
        <f>K28+L28+M28</f>
        <v>#REF!</v>
      </c>
      <c r="O28" s="71" t="e">
        <f t="shared" si="12"/>
        <v>#REF!</v>
      </c>
      <c r="P28" s="17"/>
      <c r="Q28" s="43" t="e">
        <f t="shared" si="16"/>
        <v>#REF!</v>
      </c>
      <c r="R28" s="87"/>
      <c r="S28" s="80" t="e">
        <f t="shared" si="13"/>
        <v>#REF!</v>
      </c>
      <c r="T28" s="74" t="e">
        <f t="shared" si="14"/>
        <v>#REF!</v>
      </c>
    </row>
    <row r="29" spans="2:20" s="18" customFormat="1" ht="15" customHeight="1">
      <c r="B29" s="146" t="s">
        <v>56</v>
      </c>
      <c r="C29" s="15">
        <v>31</v>
      </c>
      <c r="D29" s="16"/>
      <c r="E29" s="44">
        <v>24</v>
      </c>
      <c r="F29" s="38">
        <f t="shared" si="8"/>
        <v>744</v>
      </c>
      <c r="G29" s="45">
        <f t="shared" si="17"/>
        <v>248</v>
      </c>
      <c r="H29" s="39">
        <f t="shared" si="7"/>
        <v>0</v>
      </c>
      <c r="I29" s="66"/>
      <c r="J29" s="40" t="e">
        <f>#REF!/I29</f>
        <v>#REF!</v>
      </c>
      <c r="K29" s="41" t="e">
        <f t="shared" si="15"/>
        <v>#REF!</v>
      </c>
      <c r="L29" s="36" t="e">
        <f t="shared" si="9"/>
        <v>#REF!</v>
      </c>
      <c r="M29" s="93" t="e">
        <f t="shared" si="10"/>
        <v>#REF!</v>
      </c>
      <c r="N29" s="100" t="e">
        <f>K29+L29+M29</f>
        <v>#REF!</v>
      </c>
      <c r="O29" s="71" t="e">
        <f t="shared" si="12"/>
        <v>#REF!</v>
      </c>
      <c r="P29" s="17"/>
      <c r="Q29" s="46" t="e">
        <f t="shared" si="16"/>
        <v>#REF!</v>
      </c>
      <c r="R29" s="87"/>
      <c r="S29" s="80" t="e">
        <f>N29+Q29+R29</f>
        <v>#REF!</v>
      </c>
      <c r="T29" s="75" t="e">
        <f>S29/F29</f>
        <v>#REF!</v>
      </c>
    </row>
    <row r="30" spans="2:20" s="18" customFormat="1" ht="15" customHeight="1">
      <c r="B30" s="146" t="s">
        <v>57</v>
      </c>
      <c r="C30" s="15">
        <v>31</v>
      </c>
      <c r="D30" s="16"/>
      <c r="E30" s="44">
        <v>24</v>
      </c>
      <c r="F30" s="32">
        <f>(C30+D30)*24</f>
        <v>744</v>
      </c>
      <c r="G30" s="33">
        <f t="shared" si="17"/>
        <v>248</v>
      </c>
      <c r="H30" s="39">
        <f t="shared" si="7"/>
        <v>0</v>
      </c>
      <c r="I30" s="66"/>
      <c r="J30" s="34" t="e">
        <f>#REF!/I30</f>
        <v>#REF!</v>
      </c>
      <c r="K30" s="35" t="e">
        <f>F30*J30</f>
        <v>#REF!</v>
      </c>
      <c r="L30" s="36" t="e">
        <f>(G30*J30)/2</f>
        <v>#REF!</v>
      </c>
      <c r="M30" s="93" t="e">
        <f>H30*J30</f>
        <v>#REF!</v>
      </c>
      <c r="N30" s="99" t="e">
        <f>K30+L30+M30</f>
        <v>#REF!</v>
      </c>
      <c r="O30" s="71" t="e">
        <f>N30/F30</f>
        <v>#REF!</v>
      </c>
      <c r="P30" s="17"/>
      <c r="Q30" s="35" t="e">
        <f>N30/12</f>
        <v>#REF!</v>
      </c>
      <c r="R30" s="86"/>
      <c r="S30" s="79" t="e">
        <f>N30+Q30+R30</f>
        <v>#REF!</v>
      </c>
      <c r="T30" s="71" t="e">
        <f>S30/F30</f>
        <v>#REF!</v>
      </c>
    </row>
    <row r="31" spans="2:20" s="18" customFormat="1" ht="15" customHeight="1">
      <c r="B31" s="31" t="s">
        <v>58</v>
      </c>
      <c r="C31" s="15">
        <v>28</v>
      </c>
      <c r="D31" s="16"/>
      <c r="E31" s="44">
        <v>24</v>
      </c>
      <c r="F31" s="38">
        <f aca="true" t="shared" si="18" ref="F31:F36">(C31+D31)*24</f>
        <v>672</v>
      </c>
      <c r="G31" s="39">
        <f t="shared" si="17"/>
        <v>224</v>
      </c>
      <c r="H31" s="39">
        <f t="shared" si="7"/>
        <v>0</v>
      </c>
      <c r="I31" s="66"/>
      <c r="J31" s="40" t="e">
        <f>#REF!/I31</f>
        <v>#REF!</v>
      </c>
      <c r="K31" s="41" t="e">
        <f>F31*J31</f>
        <v>#REF!</v>
      </c>
      <c r="L31" s="36" t="e">
        <f aca="true" t="shared" si="19" ref="L31:L36">(G31*J31)/2</f>
        <v>#REF!</v>
      </c>
      <c r="M31" s="93" t="e">
        <f aca="true" t="shared" si="20" ref="M31:M36">H31*J31</f>
        <v>#REF!</v>
      </c>
      <c r="N31" s="100" t="e">
        <f aca="true" t="shared" si="21" ref="N31:N36">K31+L31+M31</f>
        <v>#REF!</v>
      </c>
      <c r="O31" s="71" t="e">
        <f aca="true" t="shared" si="22" ref="O31:O36">N31/F31</f>
        <v>#REF!</v>
      </c>
      <c r="P31" s="17"/>
      <c r="Q31" s="41" t="e">
        <f>N31/12</f>
        <v>#REF!</v>
      </c>
      <c r="R31" s="87"/>
      <c r="S31" s="80" t="e">
        <f aca="true" t="shared" si="23" ref="S31:S36">N31+Q31+R31</f>
        <v>#REF!</v>
      </c>
      <c r="T31" s="74" t="e">
        <f aca="true" t="shared" si="24" ref="T31:T36">S31/F31</f>
        <v>#REF!</v>
      </c>
    </row>
    <row r="32" spans="2:20" s="18" customFormat="1" ht="15" customHeight="1">
      <c r="B32" s="37" t="s">
        <v>59</v>
      </c>
      <c r="C32" s="15">
        <v>31</v>
      </c>
      <c r="D32" s="16"/>
      <c r="E32" s="44">
        <v>24</v>
      </c>
      <c r="F32" s="38">
        <f t="shared" si="18"/>
        <v>744</v>
      </c>
      <c r="G32" s="39">
        <f>(C32+D32)*8</f>
        <v>248</v>
      </c>
      <c r="H32" s="39">
        <f t="shared" si="7"/>
        <v>0</v>
      </c>
      <c r="I32" s="66"/>
      <c r="J32" s="40" t="e">
        <f>#REF!/I32</f>
        <v>#REF!</v>
      </c>
      <c r="K32" s="41" t="e">
        <f>F32*J32</f>
        <v>#REF!</v>
      </c>
      <c r="L32" s="36" t="e">
        <f t="shared" si="19"/>
        <v>#REF!</v>
      </c>
      <c r="M32" s="93" t="e">
        <f t="shared" si="20"/>
        <v>#REF!</v>
      </c>
      <c r="N32" s="100" t="e">
        <f t="shared" si="21"/>
        <v>#REF!</v>
      </c>
      <c r="O32" s="71" t="e">
        <f t="shared" si="22"/>
        <v>#REF!</v>
      </c>
      <c r="P32" s="17"/>
      <c r="Q32" s="41" t="e">
        <f>N32/12</f>
        <v>#REF!</v>
      </c>
      <c r="R32" s="87"/>
      <c r="S32" s="80" t="e">
        <f t="shared" si="23"/>
        <v>#REF!</v>
      </c>
      <c r="T32" s="74" t="e">
        <f t="shared" si="24"/>
        <v>#REF!</v>
      </c>
    </row>
    <row r="33" spans="2:20" s="18" customFormat="1" ht="15" customHeight="1">
      <c r="B33" s="37" t="s">
        <v>60</v>
      </c>
      <c r="C33" s="15">
        <v>30</v>
      </c>
      <c r="D33" s="16"/>
      <c r="E33" s="44">
        <v>24</v>
      </c>
      <c r="F33" s="38">
        <f t="shared" si="18"/>
        <v>720</v>
      </c>
      <c r="G33" s="39">
        <f>(C33+D33)*8</f>
        <v>240</v>
      </c>
      <c r="H33" s="39">
        <f t="shared" si="7"/>
        <v>0</v>
      </c>
      <c r="I33" s="66"/>
      <c r="J33" s="40" t="e">
        <f>#REF!/I33</f>
        <v>#REF!</v>
      </c>
      <c r="K33" s="41" t="e">
        <f>F33*J33</f>
        <v>#REF!</v>
      </c>
      <c r="L33" s="36" t="e">
        <f t="shared" si="19"/>
        <v>#REF!</v>
      </c>
      <c r="M33" s="93" t="e">
        <f t="shared" si="20"/>
        <v>#REF!</v>
      </c>
      <c r="N33" s="100" t="e">
        <f t="shared" si="21"/>
        <v>#REF!</v>
      </c>
      <c r="O33" s="71" t="e">
        <f t="shared" si="22"/>
        <v>#REF!</v>
      </c>
      <c r="P33" s="17"/>
      <c r="Q33" s="41" t="e">
        <f>N33/12</f>
        <v>#REF!</v>
      </c>
      <c r="R33" s="87"/>
      <c r="S33" s="80" t="e">
        <f t="shared" si="23"/>
        <v>#REF!</v>
      </c>
      <c r="T33" s="74" t="e">
        <f t="shared" si="24"/>
        <v>#REF!</v>
      </c>
    </row>
    <row r="34" spans="2:20" s="18" customFormat="1" ht="15" customHeight="1">
      <c r="B34" s="37" t="s">
        <v>61</v>
      </c>
      <c r="C34" s="15">
        <v>31</v>
      </c>
      <c r="D34" s="16"/>
      <c r="E34" s="44">
        <v>24</v>
      </c>
      <c r="F34" s="38">
        <f t="shared" si="18"/>
        <v>744</v>
      </c>
      <c r="G34" s="39">
        <f>(C34+D34)*8</f>
        <v>248</v>
      </c>
      <c r="H34" s="39">
        <f t="shared" si="7"/>
        <v>0</v>
      </c>
      <c r="I34" s="66"/>
      <c r="J34" s="40" t="e">
        <f>#REF!/I34</f>
        <v>#REF!</v>
      </c>
      <c r="K34" s="41" t="e">
        <f>F34*J34</f>
        <v>#REF!</v>
      </c>
      <c r="L34" s="36" t="e">
        <f t="shared" si="19"/>
        <v>#REF!</v>
      </c>
      <c r="M34" s="93" t="e">
        <f t="shared" si="20"/>
        <v>#REF!</v>
      </c>
      <c r="N34" s="100" t="e">
        <f t="shared" si="21"/>
        <v>#REF!</v>
      </c>
      <c r="O34" s="71" t="e">
        <f t="shared" si="22"/>
        <v>#REF!</v>
      </c>
      <c r="P34" s="17"/>
      <c r="Q34" s="41" t="e">
        <f>N34/12</f>
        <v>#REF!</v>
      </c>
      <c r="R34" s="87"/>
      <c r="S34" s="80" t="e">
        <f t="shared" si="23"/>
        <v>#REF!</v>
      </c>
      <c r="T34" s="74" t="e">
        <f t="shared" si="24"/>
        <v>#REF!</v>
      </c>
    </row>
    <row r="35" spans="2:20" s="18" customFormat="1" ht="15" customHeight="1">
      <c r="B35" s="37" t="s">
        <v>62</v>
      </c>
      <c r="C35" s="15">
        <v>30</v>
      </c>
      <c r="D35" s="16"/>
      <c r="E35" s="44">
        <v>24</v>
      </c>
      <c r="F35" s="38">
        <f t="shared" si="18"/>
        <v>720</v>
      </c>
      <c r="G35" s="39">
        <f>(C35+D35)*8</f>
        <v>240</v>
      </c>
      <c r="H35" s="39">
        <f t="shared" si="7"/>
        <v>0</v>
      </c>
      <c r="I35" s="66"/>
      <c r="J35" s="40" t="e">
        <f>#REF!/I35</f>
        <v>#REF!</v>
      </c>
      <c r="K35" s="41" t="e">
        <f>F35*J35</f>
        <v>#REF!</v>
      </c>
      <c r="L35" s="36" t="e">
        <f t="shared" si="19"/>
        <v>#REF!</v>
      </c>
      <c r="M35" s="93" t="e">
        <f t="shared" si="20"/>
        <v>#REF!</v>
      </c>
      <c r="N35" s="100" t="e">
        <f t="shared" si="21"/>
        <v>#REF!</v>
      </c>
      <c r="O35" s="71" t="e">
        <f t="shared" si="22"/>
        <v>#REF!</v>
      </c>
      <c r="P35" s="17"/>
      <c r="Q35" s="41" t="e">
        <f>N35/12</f>
        <v>#REF!</v>
      </c>
      <c r="R35" s="87"/>
      <c r="S35" s="80" t="e">
        <f t="shared" si="23"/>
        <v>#REF!</v>
      </c>
      <c r="T35" s="74" t="e">
        <f t="shared" si="24"/>
        <v>#REF!</v>
      </c>
    </row>
    <row r="36" spans="2:20" s="18" customFormat="1" ht="31.5" customHeight="1" thickBot="1">
      <c r="B36" s="148" t="s">
        <v>69</v>
      </c>
      <c r="C36" s="15">
        <v>1</v>
      </c>
      <c r="D36" s="16"/>
      <c r="E36" s="38">
        <v>8</v>
      </c>
      <c r="F36" s="38">
        <v>8</v>
      </c>
      <c r="G36" s="39"/>
      <c r="H36" s="39">
        <f t="shared" si="7"/>
        <v>0</v>
      </c>
      <c r="I36" s="66"/>
      <c r="J36" s="40" t="e">
        <f>#REF!/I36</f>
        <v>#REF!</v>
      </c>
      <c r="K36" s="41" t="e">
        <f>F36*J36</f>
        <v>#REF!</v>
      </c>
      <c r="L36" s="36" t="e">
        <f t="shared" si="19"/>
        <v>#REF!</v>
      </c>
      <c r="M36" s="93" t="e">
        <f t="shared" si="20"/>
        <v>#REF!</v>
      </c>
      <c r="N36" s="100" t="e">
        <f t="shared" si="21"/>
        <v>#REF!</v>
      </c>
      <c r="O36" s="71" t="e">
        <f t="shared" si="22"/>
        <v>#REF!</v>
      </c>
      <c r="P36" s="17"/>
      <c r="Q36" s="41" t="e">
        <f>N36/12</f>
        <v>#REF!</v>
      </c>
      <c r="R36" s="87"/>
      <c r="S36" s="80" t="e">
        <f t="shared" si="23"/>
        <v>#REF!</v>
      </c>
      <c r="T36" s="74" t="e">
        <f t="shared" si="24"/>
        <v>#REF!</v>
      </c>
    </row>
    <row r="37" spans="2:20" s="25" customFormat="1" ht="21.75" customHeight="1" thickBot="1">
      <c r="B37" s="58" t="s">
        <v>0</v>
      </c>
      <c r="C37" s="59">
        <f>SUM(C12:C17)</f>
        <v>184</v>
      </c>
      <c r="D37" s="60">
        <f>SUM(D12:D17)</f>
        <v>0</v>
      </c>
      <c r="E37" s="61"/>
      <c r="F37" s="62">
        <f>SUM(F12:F17)</f>
        <v>4408</v>
      </c>
      <c r="G37" s="62">
        <f>SUM(G12:G17)</f>
        <v>1472</v>
      </c>
      <c r="H37" s="62">
        <f>SUM(H12:H17)</f>
        <v>0</v>
      </c>
      <c r="I37" s="63">
        <f>SUM(I12:I17)</f>
        <v>0</v>
      </c>
      <c r="J37" s="64"/>
      <c r="K37" s="57" t="e">
        <f>SUM(K12:K17)</f>
        <v>#REF!</v>
      </c>
      <c r="L37" s="65" t="e">
        <f>SUM(L12:L17)</f>
        <v>#REF!</v>
      </c>
      <c r="M37" s="94" t="e">
        <f>SUM(M12:M17)</f>
        <v>#REF!</v>
      </c>
      <c r="N37" s="101" t="e">
        <f>SUM(N12:N17)</f>
        <v>#REF!</v>
      </c>
      <c r="O37" s="72" t="e">
        <f>N37/F37</f>
        <v>#REF!</v>
      </c>
      <c r="P37" s="24"/>
      <c r="Q37" s="57" t="e">
        <f>SUM(Q12:Q17)</f>
        <v>#REF!</v>
      </c>
      <c r="R37" s="88">
        <f>SUM(R12:R17)</f>
        <v>0</v>
      </c>
      <c r="S37" s="81" t="e">
        <f>SUM(S12:S17)</f>
        <v>#REF!</v>
      </c>
      <c r="T37" s="72" t="e">
        <f>S37/F37+0.005211472</f>
        <v>#REF!</v>
      </c>
    </row>
    <row r="38" spans="2:20" ht="6" customHeight="1">
      <c r="B38" s="4"/>
      <c r="C38" s="4"/>
      <c r="D38" s="4"/>
      <c r="E38" s="4"/>
      <c r="F38" s="4"/>
      <c r="G38" s="4"/>
      <c r="H38" s="4"/>
      <c r="I38" s="4"/>
      <c r="J38" s="4"/>
      <c r="K38" s="9"/>
      <c r="L38" s="9"/>
      <c r="M38" s="9"/>
      <c r="N38" s="9"/>
      <c r="O38" s="9"/>
      <c r="P38" s="6"/>
      <c r="Q38" s="9"/>
      <c r="R38" s="4"/>
      <c r="S38" s="4"/>
      <c r="T38" s="4"/>
    </row>
    <row r="39" spans="2:9" s="7" customFormat="1" ht="15" customHeight="1">
      <c r="B39" s="29" t="s">
        <v>28</v>
      </c>
      <c r="E39" s="23"/>
      <c r="F39" s="23"/>
      <c r="G39" s="23"/>
      <c r="H39" s="23"/>
      <c r="I39" s="23"/>
    </row>
    <row r="40" ht="12.75" customHeight="1"/>
    <row r="41" spans="5:9" ht="7.5" customHeight="1">
      <c r="E41" s="10"/>
      <c r="F41" s="10"/>
      <c r="G41" s="10"/>
      <c r="H41" s="10"/>
      <c r="I41" s="10"/>
    </row>
    <row r="42" spans="2:9" s="7" customFormat="1" ht="22.5" customHeight="1">
      <c r="B42" s="140" t="s">
        <v>29</v>
      </c>
      <c r="C42" s="141"/>
      <c r="D42" s="141"/>
      <c r="E42" s="141"/>
      <c r="F42" s="141"/>
      <c r="G42" s="141"/>
      <c r="H42" s="141"/>
      <c r="I42" s="142"/>
    </row>
    <row r="43" spans="2:9" ht="8.25" customHeight="1">
      <c r="B43" s="138"/>
      <c r="C43" s="138"/>
      <c r="D43" s="139"/>
      <c r="E43" s="11"/>
      <c r="F43" s="12"/>
      <c r="G43" s="12"/>
      <c r="H43" s="12"/>
      <c r="I43" s="12"/>
    </row>
    <row r="44" spans="2:9" s="7" customFormat="1" ht="16.5" customHeight="1">
      <c r="B44" s="130" t="s">
        <v>33</v>
      </c>
      <c r="C44" s="130"/>
      <c r="D44" s="130"/>
      <c r="E44" s="130"/>
      <c r="F44" s="130"/>
      <c r="G44" s="1"/>
      <c r="H44" s="28" t="s">
        <v>1</v>
      </c>
      <c r="I44" s="13"/>
    </row>
    <row r="45" spans="2:9" s="7" customFormat="1" ht="16.5" customHeight="1">
      <c r="B45" s="131" t="s">
        <v>34</v>
      </c>
      <c r="C45" s="131"/>
      <c r="D45" s="131"/>
      <c r="E45" s="131"/>
      <c r="F45" s="131"/>
      <c r="G45" s="1"/>
      <c r="H45" s="28" t="s">
        <v>1</v>
      </c>
      <c r="I45" s="13"/>
    </row>
    <row r="46" spans="2:9" s="7" customFormat="1" ht="16.5" customHeight="1">
      <c r="B46" s="131" t="s">
        <v>35</v>
      </c>
      <c r="C46" s="131"/>
      <c r="D46" s="131"/>
      <c r="E46" s="131"/>
      <c r="F46" s="131"/>
      <c r="G46" s="1"/>
      <c r="H46" s="28" t="s">
        <v>1</v>
      </c>
      <c r="I46" s="13"/>
    </row>
    <row r="47" spans="2:9" s="7" customFormat="1" ht="8.25" customHeight="1">
      <c r="B47" s="30"/>
      <c r="C47" s="30"/>
      <c r="D47" s="30"/>
      <c r="E47" s="30"/>
      <c r="F47" s="30"/>
      <c r="G47" s="27"/>
      <c r="H47" s="28"/>
      <c r="I47" s="13"/>
    </row>
    <row r="48" spans="2:9" s="7" customFormat="1" ht="29.25" customHeight="1">
      <c r="B48" s="128" t="s">
        <v>64</v>
      </c>
      <c r="C48" s="128"/>
      <c r="D48" s="128"/>
      <c r="E48" s="128"/>
      <c r="F48" s="129"/>
      <c r="G48" s="102" t="e">
        <f>T37+G44+G45+G46</f>
        <v>#REF!</v>
      </c>
      <c r="H48" s="103" t="s">
        <v>1</v>
      </c>
      <c r="I48" s="104"/>
    </row>
    <row r="49" ht="15">
      <c r="E49" s="14"/>
    </row>
    <row r="51" ht="15.75">
      <c r="B51" s="47"/>
    </row>
  </sheetData>
  <sheetProtection/>
  <mergeCells count="29">
    <mergeCell ref="E10:E11"/>
    <mergeCell ref="J7:J9"/>
    <mergeCell ref="B48:F48"/>
    <mergeCell ref="B44:F44"/>
    <mergeCell ref="B45:F45"/>
    <mergeCell ref="B46:F46"/>
    <mergeCell ref="C7:I7"/>
    <mergeCell ref="B7:B11"/>
    <mergeCell ref="B43:D43"/>
    <mergeCell ref="B42:I42"/>
    <mergeCell ref="D10:D11"/>
    <mergeCell ref="C10:C11"/>
    <mergeCell ref="I8:I9"/>
    <mergeCell ref="H8:H9"/>
    <mergeCell ref="G8:G9"/>
    <mergeCell ref="F8:F9"/>
    <mergeCell ref="J10:J11"/>
    <mergeCell ref="I10:I11"/>
    <mergeCell ref="H10:H11"/>
    <mergeCell ref="G10:G11"/>
    <mergeCell ref="F10:F11"/>
    <mergeCell ref="B3:T3"/>
    <mergeCell ref="Q7:R7"/>
    <mergeCell ref="S7:S8"/>
    <mergeCell ref="T7:T8"/>
    <mergeCell ref="E8:E9"/>
    <mergeCell ref="K7:O7"/>
    <mergeCell ref="D8:D9"/>
    <mergeCell ref="C8:C9"/>
  </mergeCells>
  <printOptions/>
  <pageMargins left="0.31496062992125984" right="0.31496062992125984" top="0.6692913385826772" bottom="0.5905511811023623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 Tornis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Martins Pukinskis</cp:lastModifiedBy>
  <cp:lastPrinted>2020-12-28T13:28:45Z</cp:lastPrinted>
  <dcterms:created xsi:type="dcterms:W3CDTF">2013-03-25T17:12:18Z</dcterms:created>
  <dcterms:modified xsi:type="dcterms:W3CDTF">2021-05-06T09:59:17Z</dcterms:modified>
  <cp:category/>
  <cp:version/>
  <cp:contentType/>
  <cp:contentStatus/>
</cp:coreProperties>
</file>